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1460" firstSheet="1" activeTab="5"/>
  </bookViews>
  <sheets>
    <sheet name="монтори и компютри" sheetId="1" r:id="rId1"/>
    <sheet name="принтери и проектори" sheetId="2" r:id="rId2"/>
    <sheet name="тънки клиенти и таблети" sheetId="3" r:id="rId3"/>
    <sheet name="лаптопи" sheetId="4" r:id="rId4"/>
    <sheet name="блейд сървъри" sheetId="5" r:id="rId5"/>
    <sheet name="непрекъсваеми ТЗУ" sheetId="6" r:id="rId6"/>
    <sheet name="компоненти за ъпгрейд на сървър" sheetId="7" r:id="rId7"/>
  </sheets>
  <definedNames>
    <definedName name="_xlnm.Print_Area" localSheetId="6">'компоненти за ъпгрейд на сървър'!$A$1:$H$43</definedName>
    <definedName name="_xlnm.Print_Area" localSheetId="3">'лаптопи'!$A$1:$H$67</definedName>
    <definedName name="_xlnm.Print_Area" localSheetId="1">'принтери и проектори'!$A$1:$H$61</definedName>
    <definedName name="_xlnm.Print_Titles" localSheetId="4">'блейд сървъри'!$1:$4</definedName>
    <definedName name="_xlnm.Print_Titles" localSheetId="6">'компоненти за ъпгрейд на сървър'!$1:$4</definedName>
    <definedName name="_xlnm.Print_Titles" localSheetId="3">'лаптопи'!$1:$4</definedName>
    <definedName name="_xlnm.Print_Titles" localSheetId="0">'монтори и компютри'!$1:$4</definedName>
    <definedName name="_xlnm.Print_Titles" localSheetId="5">'непрекъсваеми ТЗУ'!$1:$4</definedName>
    <definedName name="_xlnm.Print_Titles" localSheetId="1">'принтери и проектори'!$1:$5</definedName>
    <definedName name="_xlnm.Print_Titles" localSheetId="2">'тънки клиенти и таблети'!$1:$4</definedName>
  </definedNames>
  <calcPr fullCalcOnLoad="1"/>
</workbook>
</file>

<file path=xl/sharedStrings.xml><?xml version="1.0" encoding="utf-8"?>
<sst xmlns="http://schemas.openxmlformats.org/spreadsheetml/2006/main" count="514" uniqueCount="176">
  <si>
    <t>№ по ред</t>
  </si>
  <si>
    <t>изд. фактура №, дата</t>
  </si>
  <si>
    <t>наименование на заявителя -к-ра, звено</t>
  </si>
  <si>
    <t>стойност без ДДС</t>
  </si>
  <si>
    <t>стойност с  ДДС</t>
  </si>
  <si>
    <t>забележка/наименование на   проект; ФНИ</t>
  </si>
  <si>
    <t>РУ АНГЕЛ КЪНЧЕВ ГР.РУСЕ</t>
  </si>
  <si>
    <t>общо изразходени средства за РУ Ангел Кънчев - Русе:</t>
  </si>
  <si>
    <t>НИС КЪМ РУ АНГЕЛ КЪНЧЕВ ГР. РУСЕ</t>
  </si>
  <si>
    <t>общо изразходени средства за филиал Силистра</t>
  </si>
  <si>
    <t>РУ АНГЕЛ КЪЧЕВ ФИЛИАЛ РАЗГРАД</t>
  </si>
  <si>
    <t>общо изразходени средства за филиал Разград:</t>
  </si>
  <si>
    <t>общо изразходени средства  по договора:</t>
  </si>
  <si>
    <t>без ДДС</t>
  </si>
  <si>
    <t>с ДДС</t>
  </si>
  <si>
    <t>отпуснат лимит за срока на договора:</t>
  </si>
  <si>
    <t>изразходена сума за срока на договора:</t>
  </si>
  <si>
    <t>оставаща сума за реализиране за срока на договора:</t>
  </si>
  <si>
    <r>
      <t xml:space="preserve">изпълнител по сключен договор за изпълнение с изх.№95В00-98/03.11.2014 г.  </t>
    </r>
    <r>
      <rPr>
        <b/>
        <u val="single"/>
        <sz val="12"/>
        <rFont val="Times New Roman"/>
        <family val="1"/>
      </rPr>
      <t>по ОБОСОБЕНА ПОЗИЦИЯ №1 (Монитори и компютри)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2"/>
        <rFont val="Times New Roman"/>
        <family val="1"/>
      </rPr>
      <t xml:space="preserve">в сила от </t>
    </r>
    <r>
      <rPr>
        <b/>
        <u val="single"/>
        <sz val="12"/>
        <color indexed="8"/>
        <rFont val="Times New Roman"/>
        <family val="1"/>
      </rPr>
      <t>03.11.2014 г. до 03.11.2015г</t>
    </r>
    <r>
      <rPr>
        <b/>
        <u val="single"/>
        <sz val="12"/>
        <rFont val="Times New Roman"/>
        <family val="1"/>
      </rPr>
      <t xml:space="preserve">. или до достигане на финансовия лимит, определен от Възложителя за тази обособена позиция, в размер на общо 85 200,00 лв. без ДДС (осемдесет и пет хиляди и двеста лева) плюс 20%. ДДС или общо 102 240.00 лева с ДДС (сто и две хиляди двеста и четиридесет лева), като Възложителят не е задължен да изпълни финансовия лимит. </t>
    </r>
  </si>
  <si>
    <t>За срока на договора ВЪЗЛОЖИТЕЛЯТ ще извършва периодичните доставки на техническото оборудване по чл.1 от договора в срок от 20 (двадесет) дни след писмено потвърждение /по факс, ел. поща/ изпълнението на конкретната доставка от ВЪЗЛОЖИТЕЛЯ.</t>
  </si>
  <si>
    <t xml:space="preserve">С П Р А В К А </t>
  </si>
  <si>
    <r>
      <t xml:space="preserve"> - изпълнител по сключен договор за изпълнение с изх.№95В00-99/03.11.2014 г. </t>
    </r>
    <r>
      <rPr>
        <b/>
        <u val="single"/>
        <sz val="12"/>
        <rFont val="Times New Roman"/>
        <family val="1"/>
      </rPr>
      <t>по ОБОСОБЕНА ПОЗИЦИЯ № 2 (Принтери и проектори)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-в сила от</t>
    </r>
    <r>
      <rPr>
        <b/>
        <u val="single"/>
        <sz val="12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51 200.00 лв. без ДДС (петдесет и една хиляди и двеста лева) или общо 61 440.00 лв. с ДДС (шестдесет и една хиляди четиристотин и четиридесет лева) като Възложителят не е задължен да изпълни финансовия лимит. </t>
    </r>
  </si>
  <si>
    <r>
      <t xml:space="preserve"> - изпълнител по сключен договор за изпълнение с изх..№95В00-100/03.11.2014 г. </t>
    </r>
    <r>
      <rPr>
        <b/>
        <u val="single"/>
        <sz val="12"/>
        <rFont val="Times New Roman"/>
        <family val="1"/>
      </rPr>
      <t>по ОБОСОБЕНА ПОЗИЦИЯ № 3 "Тънки клиенти и таблети"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в сила от </t>
    </r>
    <r>
      <rPr>
        <b/>
        <u val="single"/>
        <sz val="12"/>
        <color indexed="8"/>
        <rFont val="Times New Roman"/>
        <family val="1"/>
      </rPr>
      <t xml:space="preserve">03.11.2014 г. до 03.11.2015г. или до достигане на финансовия лимит, определен от Възложителя за тази обособена позиция, в размер на общо 13 200.00 лв. без ДДС (тринадесет хиляди и двеста лева) плюс 20%. ДДС или общо 15 840.00 лева с ДДС (петнадесет хиляди осемстотин и четиридесет лева) с включен в цената ДДС, като Възложителят не е задължен да изпълни финансовия лимит. </t>
    </r>
  </si>
  <si>
    <t xml:space="preserve">ЗА ИЗВЪРШЕНИ РАЗХОДИ ПО ФАКТУРИ с фирма "СТЕМО" ООД </t>
  </si>
  <si>
    <t>ЗА ИЗВЪРШЕНИ РАЗХОДИ ПО ФАКТУРИ с фирма "ДАРТЕК" ООД -</t>
  </si>
  <si>
    <t xml:space="preserve">ЗА ИЗВЪРШЕНИ РАЗХОДИ ПО ФАКТУРИ с фирма" ХЕДИ КОМПЮТЪРС" ООД </t>
  </si>
  <si>
    <t xml:space="preserve">ЗА ИЗВЪРШЕНИ РАЗХОДИ ПО ФАКТУРИ с  фирма" ХЕДИ КОМПЮТЪРС" ООД </t>
  </si>
  <si>
    <r>
      <t xml:space="preserve"> - изпълнител по сключен договор за изпълнение с изх.№95В00-102/03.11.2014 г. </t>
    </r>
    <r>
      <rPr>
        <b/>
        <u val="single"/>
        <sz val="12"/>
        <rFont val="Times New Roman"/>
        <family val="1"/>
      </rPr>
      <t xml:space="preserve">по ОБОСОБЕНА ПОЗИЦИЯ № 6 "Блейд сървър" 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2"/>
        <rFont val="Times New Roman"/>
        <family val="1"/>
      </rPr>
      <t xml:space="preserve">в сила от </t>
    </r>
    <r>
      <rPr>
        <b/>
        <u val="single"/>
        <sz val="12"/>
        <color indexed="8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11 700.00 лв. без ДДС (единадесет хиляди и седемстотин лева) плюс 20%. ДДС или общо 14 040.00 лева с ДДС (четиринадесет хиляди и четиридесет лева), като Възложителят не е задължен да изпълни финансовия лимит. </t>
    </r>
  </si>
  <si>
    <t xml:space="preserve">ЗА ИЗВЪРШЕНИ РАЗХОДИ ПО ФАКТУРИ с фирма "ДАРТЕК" ООД </t>
  </si>
  <si>
    <r>
      <t xml:space="preserve"> - изпълнител по сключен договор за изпълнение с изх.№95В00-103/03.11.2014 г.  </t>
    </r>
    <r>
      <rPr>
        <b/>
        <u val="single"/>
        <sz val="12"/>
        <rFont val="Times New Roman"/>
        <family val="1"/>
      </rPr>
      <t xml:space="preserve">по ОБОСОБЕНА ПОЗИЦИЯ  №7 с предмет: "Непрекъсваеми ТЗУ" 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2"/>
        <rFont val="Times New Roman"/>
        <family val="1"/>
      </rPr>
      <t>в сила от</t>
    </r>
    <r>
      <rPr>
        <b/>
        <u val="single"/>
        <sz val="12"/>
        <color indexed="8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13 800.00 лв. без ДДС (тринадесет хиляди и осемстотин лева) плюс 20%. ДДС или общо 16 560.00 лева с ДДС (шестнадесет хиляди петстотин и шестдесет лева), като Възложителят не е задължен да изпълни финансовия лимит. </t>
    </r>
  </si>
  <si>
    <r>
      <t xml:space="preserve"> - изпълнител по сключен договор за изпълнение с изх..№95В00-104/03.11.2014 г. </t>
    </r>
    <r>
      <rPr>
        <b/>
        <u val="single"/>
        <sz val="12"/>
        <rFont val="Times New Roman"/>
        <family val="1"/>
      </rPr>
      <t xml:space="preserve">по ОБОСОБЕНА ПОЗИЦИЯ № 8 "Компоненти за ъпгрейд на сървър" 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в сила от 03.11.2014 г. до 03.11.2015г. или до достигане на финансовия лимит, определен от Възложителя за тази обособена позиция, в размер на общо 4 200.00 лв. без ДДС (четири хиляди и двеста лева) плюс 20%. ДДС или общо 5 040.00 лева с ДДС (пет хиляди и четиридесет лева), като Възложителят не е задължен да изпълни финансовия лимит.  </t>
    </r>
  </si>
  <si>
    <t>издадена фактура №, дата</t>
  </si>
  <si>
    <r>
      <t xml:space="preserve"> - изпълнител по сключен договор за изпълнение с изх.№95В00-101/03.11.2014 г.</t>
    </r>
    <r>
      <rPr>
        <b/>
        <u val="single"/>
        <sz val="12"/>
        <rFont val="Times New Roman"/>
        <family val="1"/>
      </rPr>
      <t>по ОБОСОБЕНА ПОЗИЦИЯ № 4 "Лаптопи"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2"/>
        <rFont val="Times New Roman"/>
        <family val="1"/>
      </rPr>
      <t>в сила от</t>
    </r>
    <r>
      <rPr>
        <b/>
        <u val="single"/>
        <sz val="12"/>
        <color indexed="8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120 400.00 лв. без ДДС (сто и двадесет хиляди и четиристотин лева) плюс 20%. ДДС или общо  144 480.00  лева с ДДС (сто четиридесет и четири хиляди четиристотин и осемдесет лева), като Възложителят не е задължен да изпълни финансовия лимит. </t>
    </r>
  </si>
  <si>
    <t>РУ АНГЕЛ КЪЧЕВ ФИЛИАЛ СИЛИСТРА</t>
  </si>
  <si>
    <t>общо изразходени средства за филиал Силистра:</t>
  </si>
  <si>
    <t>общо изразходени средства заРУ Ангел Кънчев - НИС:</t>
  </si>
  <si>
    <t>общо изразходени средства за РУ Ангел Кънчев - НИС:</t>
  </si>
  <si>
    <t xml:space="preserve">ЗА ИЗВЪРШЕНИ РАЗХОДИ ПО ФАКТУРИ с  фирма "КОНТРАКС" АД </t>
  </si>
  <si>
    <t xml:space="preserve">ЗА ИЗВЪРШЕНИ РАЗХОДИ ПО ФАКТУРИ с фирма "КОНТРАКС" АД </t>
  </si>
  <si>
    <t>кол-во</t>
  </si>
  <si>
    <t>ед. цена</t>
  </si>
  <si>
    <t>BG051PO001-3.1.07-0050</t>
  </si>
  <si>
    <t>0000015589/07.11.2014</t>
  </si>
  <si>
    <t>01-37</t>
  </si>
  <si>
    <t>0000019411/ 19.11.2014</t>
  </si>
  <si>
    <t>проф. А. Смрикаров - 40 01</t>
  </si>
  <si>
    <t>ФНИ - 40 01</t>
  </si>
  <si>
    <t>0000019432/21.11.2014</t>
  </si>
  <si>
    <t>МБР /01-37</t>
  </si>
  <si>
    <t>00000009969/26.11.2014 г.</t>
  </si>
  <si>
    <t>МБР</t>
  </si>
  <si>
    <t>0000019495/01.12.2014 г.</t>
  </si>
  <si>
    <t>ЦИКО</t>
  </si>
  <si>
    <t>не е по проект</t>
  </si>
  <si>
    <t>0000019536/08.12.2014</t>
  </si>
  <si>
    <t>1 БР. ФОЗ-03</t>
  </si>
  <si>
    <t>0000019553/10.12.2014</t>
  </si>
  <si>
    <t>ЗТ</t>
  </si>
  <si>
    <t>AGR.0042.20140328</t>
  </si>
  <si>
    <t xml:space="preserve"> ТИЕ, АУИТ, ОЗСД, МТМ </t>
  </si>
  <si>
    <t>КСТ,</t>
  </si>
  <si>
    <t>ТМ</t>
  </si>
  <si>
    <t>0000019569/12.12.2014</t>
  </si>
  <si>
    <t>Математика</t>
  </si>
  <si>
    <t>ФОЗЗГ-02</t>
  </si>
  <si>
    <t>ЕСЕО</t>
  </si>
  <si>
    <t>0000019570/12.12.2014</t>
  </si>
  <si>
    <t>ЕСЕО, домакинство,ТММРМ, ЦИКО</t>
  </si>
  <si>
    <t>учебен сектор</t>
  </si>
  <si>
    <t>1 бр.ФТ-02</t>
  </si>
  <si>
    <t>ММЕИГ, МТМ,КСТ</t>
  </si>
  <si>
    <t>ППИ</t>
  </si>
  <si>
    <t>ФПНО-04</t>
  </si>
  <si>
    <t>ФОЗЗГ</t>
  </si>
  <si>
    <t>ОЗСД</t>
  </si>
  <si>
    <t>0000293102/10.12.2014</t>
  </si>
  <si>
    <t>КСТ</t>
  </si>
  <si>
    <t>награда от РУ</t>
  </si>
  <si>
    <t>0000293085/10.12.2014</t>
  </si>
  <si>
    <t>0000019568/12.12.2014</t>
  </si>
  <si>
    <t>Разград</t>
  </si>
  <si>
    <t>Силистра</t>
  </si>
  <si>
    <t>0000019610/17.12.2014</t>
  </si>
  <si>
    <t>0000019612/17.12.2014</t>
  </si>
  <si>
    <t>MIS-ETS CODE 118</t>
  </si>
  <si>
    <t>0000015652/09.12.2014</t>
  </si>
  <si>
    <t>АТК;КТТ;МТМ;ИКОНОМ;МАТЕМ;ЕСЕО</t>
  </si>
  <si>
    <t>АТК;КТТ</t>
  </si>
  <si>
    <t>АТК;КТТ;ЕСЕО</t>
  </si>
  <si>
    <t>ИКОНОМИКА; МТМ</t>
  </si>
  <si>
    <t>МТМ</t>
  </si>
  <si>
    <t>ИНФОРМАТИКА</t>
  </si>
  <si>
    <t>0000015656/10.12.2014</t>
  </si>
  <si>
    <t>ЕЕА</t>
  </si>
  <si>
    <t>ФНИ-2014-ЕЕА-03/4023</t>
  </si>
  <si>
    <t>0000015658/10.12.2014</t>
  </si>
  <si>
    <t>MIS-ETSCode 118</t>
  </si>
  <si>
    <t>0000015659/10.12.2014</t>
  </si>
  <si>
    <t>ФПНО-02</t>
  </si>
  <si>
    <t>2014-ФПНО-02</t>
  </si>
  <si>
    <t>0000015660/10.12.2014</t>
  </si>
  <si>
    <t>ФОЗ</t>
  </si>
  <si>
    <t>2014-ФОЗ-01</t>
  </si>
  <si>
    <t>0000015661/10.12.2014</t>
  </si>
  <si>
    <t>ЮФ</t>
  </si>
  <si>
    <t>2014-ЮФ-02/4038</t>
  </si>
  <si>
    <t>0000015662/10.12.2014</t>
  </si>
  <si>
    <t>2014-ЮФ-03</t>
  </si>
  <si>
    <t>0000015663/10.12.2014</t>
  </si>
  <si>
    <t>МТФ</t>
  </si>
  <si>
    <t>2014-МТФ-03</t>
  </si>
  <si>
    <t>0000015664/10.12.2014</t>
  </si>
  <si>
    <t>0000015665/10.12.2014</t>
  </si>
  <si>
    <t>КСТ; ОЗСД</t>
  </si>
  <si>
    <t>КТТ</t>
  </si>
  <si>
    <t>ЗТ;ФПНО</t>
  </si>
  <si>
    <t>0000015667/10.12.2014</t>
  </si>
  <si>
    <t>AGR0042-20140328</t>
  </si>
  <si>
    <t>0000015671/10.12.2014</t>
  </si>
  <si>
    <t>MARIE-CURE</t>
  </si>
  <si>
    <t>0000015708/17.12.2014</t>
  </si>
  <si>
    <t>ТФ</t>
  </si>
  <si>
    <t>BGPO001-3.1.08-0019</t>
  </si>
  <si>
    <t>0000015709/17.12.2014</t>
  </si>
  <si>
    <t>ректор;ст. съвет;зам.ректор;</t>
  </si>
  <si>
    <t>2014 ФПНО-01</t>
  </si>
  <si>
    <t>2014-ФОЗ-03/2014-ЕЕА-03</t>
  </si>
  <si>
    <t>2014-БМ-01</t>
  </si>
  <si>
    <t>1 бр.2014 ЮФ-01/1 бр. 2014 ФБМ-01</t>
  </si>
  <si>
    <t>БМ;</t>
  </si>
  <si>
    <t>ФОЗ;ЕЕА</t>
  </si>
  <si>
    <t>ЮФ;БМ</t>
  </si>
  <si>
    <t>ректор;зам. ректор;</t>
  </si>
  <si>
    <t>2 бр. 2014 ФЕЕА-05; 1 бр. 2014 ЮФ-01;2014 ФБМ-01</t>
  </si>
  <si>
    <t>1 бр.2014 ФОЗ-03; 2 бр.2014 фоззг-02; 1 БР.2014 ЕЕА-03</t>
  </si>
  <si>
    <t>2014 БМ-01</t>
  </si>
  <si>
    <t>0000015710/17.12.2014</t>
  </si>
  <si>
    <t>2 БР. 2014 ФБМ-01;1 БР. 2014 ЮФ-02;</t>
  </si>
  <si>
    <t>ФОЗЗГ;ЮФ;ОЗСД</t>
  </si>
  <si>
    <t>1 БР. 2014-АИФ-02;1 БР.2014 ФЕЕА-01; 1 БР. 2014 ФОЗ-03</t>
  </si>
  <si>
    <t>АИФ; ОЗСД;ЕЕА; КАНЕВ ЦЕНТЪР</t>
  </si>
  <si>
    <t>ФПНО; ЮФ; ОЗСД</t>
  </si>
  <si>
    <t>1 БР.2014 ФПНО-03;1 БР. 2014 ФБМ-01; 1 БР.2014 ЮФ-02;</t>
  </si>
  <si>
    <t>УЧЕБЕН СЕКТОР</t>
  </si>
  <si>
    <t>0000293699/22.12.2014</t>
  </si>
  <si>
    <t>кредитно 00000/19777/19.12.2014 към ф-ра 0000019612/17.12.2014</t>
  </si>
  <si>
    <t>0000019614/17.12.2014</t>
  </si>
  <si>
    <t>0000019862/30.01.2015</t>
  </si>
  <si>
    <t>РУ/ОП/</t>
  </si>
  <si>
    <t>0000296159/18.02.2015</t>
  </si>
  <si>
    <t>БАРИЕРА ПАР-Г КАНЕВ</t>
  </si>
  <si>
    <t>0000297035/12.03.2015</t>
  </si>
  <si>
    <t>Сървърно</t>
  </si>
  <si>
    <t>30%-авансово плащане</t>
  </si>
  <si>
    <t>окончателно плащане</t>
  </si>
  <si>
    <t>0000015965/20.04.2015</t>
  </si>
  <si>
    <t>0000015991/30.04.2015</t>
  </si>
  <si>
    <t>0000015966/20.04.2015</t>
  </si>
  <si>
    <t>0000015990/30.04.2015</t>
  </si>
  <si>
    <t>0000016000/07.05.2015</t>
  </si>
  <si>
    <t>№2(i)-2.1-6,AE;PROBGproject,MIS ETC code 594</t>
  </si>
  <si>
    <t>0000016018/15.05.2015</t>
  </si>
  <si>
    <t>0000015997/07.05.2015</t>
  </si>
  <si>
    <t>0000016017/15.05.2015</t>
  </si>
  <si>
    <t>0000016029/25.05.2015</t>
  </si>
  <si>
    <t>0000022147/07.05.2015</t>
  </si>
  <si>
    <t>ЦПО</t>
  </si>
  <si>
    <t>0000015996/07.05.2015</t>
  </si>
  <si>
    <t>РУ</t>
  </si>
  <si>
    <t>0000016033/26.05.2015</t>
  </si>
  <si>
    <t>0000016035/26.05.2015</t>
  </si>
  <si>
    <t>МТФ-03</t>
  </si>
  <si>
    <t>0000016036/26.05.2015</t>
  </si>
  <si>
    <t>0000016037/26.05.2015</t>
  </si>
  <si>
    <t>0000020437/25.05.2015</t>
  </si>
  <si>
    <t>0000299440/22.05.2015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</si>
</sst>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General"/>
    <numFmt numFmtId="177" formatCode="[$-402]0"/>
    <numFmt numFmtId="178" formatCode="#,##0.00&quot; &quot;[$лв.-402];[Red]&quot;-&quot;#,##0.00&quot; &quot;[$лв.-402]"/>
    <numFmt numFmtId="179" formatCode="#,##0.00\ &quot;лв.&quot;"/>
    <numFmt numFmtId="180" formatCode="hh:mm:ss\ &quot;ч.&quot;"/>
    <numFmt numFmtId="181" formatCode="#,##0.000\ &quot;лв.&quot;"/>
    <numFmt numFmtId="182" formatCode="#,##0.0000\ &quot;лв.&quot;"/>
    <numFmt numFmtId="183" formatCode="#,##0.00\ &quot;лв&quot;"/>
    <numFmt numFmtId="184" formatCode="0.00000000"/>
    <numFmt numFmtId="185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 horizontal="center"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8" fillId="0" borderId="0">
      <alignment horizontal="center" textRotation="90"/>
      <protection/>
    </xf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176" fontId="10" fillId="0" borderId="0" xfId="46" applyFont="1">
      <alignment/>
      <protection/>
    </xf>
    <xf numFmtId="176" fontId="11" fillId="0" borderId="0" xfId="46" applyFont="1" applyAlignment="1">
      <alignment horizontal="left" vertical="center" wrapText="1"/>
      <protection/>
    </xf>
    <xf numFmtId="176" fontId="11" fillId="0" borderId="0" xfId="46" applyFont="1" applyBorder="1" applyAlignment="1">
      <alignment horizontal="left" vertical="center" wrapText="1"/>
      <protection/>
    </xf>
    <xf numFmtId="176" fontId="11" fillId="0" borderId="0" xfId="46" applyFont="1" applyAlignment="1">
      <alignment horizontal="left" vertical="center"/>
      <protection/>
    </xf>
    <xf numFmtId="177" fontId="11" fillId="0" borderId="0" xfId="46" applyNumberFormat="1" applyFont="1" applyBorder="1" applyAlignment="1">
      <alignment horizontal="center" vertical="center" wrapText="1"/>
      <protection/>
    </xf>
    <xf numFmtId="0" fontId="2" fillId="0" borderId="0" xfId="62" applyFont="1" applyFill="1" applyBorder="1" applyAlignment="1">
      <alignment vertical="center" wrapText="1"/>
      <protection/>
    </xf>
    <xf numFmtId="0" fontId="2" fillId="0" borderId="0" xfId="62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justify"/>
    </xf>
    <xf numFmtId="0" fontId="11" fillId="33" borderId="1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12" xfId="0" applyFont="1" applyBorder="1" applyAlignment="1">
      <alignment wrapText="1"/>
    </xf>
    <xf numFmtId="2" fontId="10" fillId="0" borderId="12" xfId="0" applyNumberFormat="1" applyFont="1" applyBorder="1" applyAlignment="1">
      <alignment vertical="top" wrapText="1"/>
    </xf>
    <xf numFmtId="2" fontId="11" fillId="34" borderId="13" xfId="0" applyNumberFormat="1" applyFont="1" applyFill="1" applyBorder="1" applyAlignment="1">
      <alignment/>
    </xf>
    <xf numFmtId="0" fontId="10" fillId="0" borderId="13" xfId="0" applyFont="1" applyBorder="1" applyAlignment="1">
      <alignment wrapText="1"/>
    </xf>
    <xf numFmtId="2" fontId="10" fillId="0" borderId="13" xfId="0" applyNumberFormat="1" applyFont="1" applyBorder="1" applyAlignment="1">
      <alignment vertical="top" wrapText="1"/>
    </xf>
    <xf numFmtId="0" fontId="11" fillId="34" borderId="14" xfId="0" applyFont="1" applyFill="1" applyBorder="1" applyAlignment="1">
      <alignment/>
    </xf>
    <xf numFmtId="2" fontId="11" fillId="34" borderId="10" xfId="0" applyNumberFormat="1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justify"/>
    </xf>
    <xf numFmtId="0" fontId="11" fillId="33" borderId="16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2" fontId="10" fillId="0" borderId="18" xfId="0" applyNumberFormat="1" applyFont="1" applyBorder="1" applyAlignment="1">
      <alignment vertical="top" wrapText="1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34" borderId="14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2" fontId="11" fillId="35" borderId="10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25" xfId="0" applyFont="1" applyBorder="1" applyAlignment="1">
      <alignment/>
    </xf>
    <xf numFmtId="4" fontId="11" fillId="34" borderId="12" xfId="0" applyNumberFormat="1" applyFont="1" applyFill="1" applyBorder="1" applyAlignment="1">
      <alignment/>
    </xf>
    <xf numFmtId="0" fontId="0" fillId="36" borderId="29" xfId="0" applyFill="1" applyBorder="1" applyAlignment="1">
      <alignment/>
    </xf>
    <xf numFmtId="4" fontId="11" fillId="36" borderId="30" xfId="0" applyNumberFormat="1" applyFont="1" applyFill="1" applyBorder="1" applyAlignment="1">
      <alignment/>
    </xf>
    <xf numFmtId="4" fontId="11" fillId="36" borderId="31" xfId="0" applyNumberFormat="1" applyFont="1" applyFill="1" applyBorder="1" applyAlignment="1">
      <alignment/>
    </xf>
    <xf numFmtId="179" fontId="12" fillId="37" borderId="21" xfId="0" applyNumberFormat="1" applyFont="1" applyFill="1" applyBorder="1" applyAlignment="1">
      <alignment/>
    </xf>
    <xf numFmtId="182" fontId="12" fillId="37" borderId="21" xfId="0" applyNumberFormat="1" applyFont="1" applyFill="1" applyBorder="1" applyAlignment="1">
      <alignment/>
    </xf>
    <xf numFmtId="0" fontId="10" fillId="34" borderId="22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10" fillId="0" borderId="32" xfId="0" applyFont="1" applyBorder="1" applyAlignment="1">
      <alignment/>
    </xf>
    <xf numFmtId="0" fontId="0" fillId="36" borderId="29" xfId="0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right"/>
    </xf>
    <xf numFmtId="0" fontId="11" fillId="36" borderId="30" xfId="0" applyFont="1" applyFill="1" applyBorder="1" applyAlignment="1">
      <alignment horizontal="right"/>
    </xf>
    <xf numFmtId="0" fontId="11" fillId="34" borderId="34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0" fontId="10" fillId="0" borderId="20" xfId="0" applyFont="1" applyBorder="1" applyAlignment="1">
      <alignment vertical="center" wrapText="1"/>
    </xf>
    <xf numFmtId="0" fontId="10" fillId="34" borderId="22" xfId="0" applyFont="1" applyFill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1" fillId="34" borderId="14" xfId="0" applyFont="1" applyFill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10" fillId="34" borderId="1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0" borderId="0" xfId="0" applyAlignment="1">
      <alignment vertical="center"/>
    </xf>
    <xf numFmtId="0" fontId="11" fillId="36" borderId="35" xfId="0" applyFont="1" applyFill="1" applyBorder="1" applyAlignment="1">
      <alignment horizontal="right"/>
    </xf>
    <xf numFmtId="0" fontId="11" fillId="34" borderId="36" xfId="0" applyFont="1" applyFill="1" applyBorder="1" applyAlignment="1">
      <alignment horizontal="right"/>
    </xf>
    <xf numFmtId="0" fontId="11" fillId="35" borderId="34" xfId="0" applyFont="1" applyFill="1" applyBorder="1" applyAlignment="1">
      <alignment horizontal="right"/>
    </xf>
    <xf numFmtId="0" fontId="10" fillId="0" borderId="33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2" fontId="10" fillId="0" borderId="15" xfId="0" applyNumberFormat="1" applyFont="1" applyBorder="1" applyAlignment="1">
      <alignment vertical="top" wrapText="1"/>
    </xf>
    <xf numFmtId="0" fontId="10" fillId="0" borderId="16" xfId="0" applyFont="1" applyBorder="1" applyAlignment="1">
      <alignment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/>
    </xf>
    <xf numFmtId="2" fontId="11" fillId="34" borderId="30" xfId="0" applyNumberFormat="1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11" fillId="34" borderId="30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0" fillId="0" borderId="2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2" fontId="10" fillId="0" borderId="30" xfId="0" applyNumberFormat="1" applyFont="1" applyBorder="1" applyAlignment="1">
      <alignment vertical="top" wrapText="1"/>
    </xf>
    <xf numFmtId="0" fontId="10" fillId="0" borderId="31" xfId="0" applyFont="1" applyBorder="1" applyAlignment="1">
      <alignment wrapText="1"/>
    </xf>
    <xf numFmtId="0" fontId="11" fillId="34" borderId="37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justify"/>
    </xf>
    <xf numFmtId="0" fontId="11" fillId="33" borderId="28" xfId="0" applyFont="1" applyFill="1" applyBorder="1" applyAlignment="1">
      <alignment horizontal="center" wrapText="1"/>
    </xf>
    <xf numFmtId="0" fontId="10" fillId="34" borderId="38" xfId="0" applyFont="1" applyFill="1" applyBorder="1" applyAlignment="1">
      <alignment/>
    </xf>
    <xf numFmtId="0" fontId="11" fillId="34" borderId="39" xfId="0" applyFont="1" applyFill="1" applyBorder="1" applyAlignment="1">
      <alignment horizontal="center"/>
    </xf>
    <xf numFmtId="2" fontId="11" fillId="34" borderId="40" xfId="0" applyNumberFormat="1" applyFont="1" applyFill="1" applyBorder="1" applyAlignment="1">
      <alignment/>
    </xf>
    <xf numFmtId="0" fontId="10" fillId="34" borderId="41" xfId="0" applyFont="1" applyFill="1" applyBorder="1" applyAlignment="1">
      <alignment/>
    </xf>
    <xf numFmtId="0" fontId="11" fillId="33" borderId="27" xfId="0" applyFont="1" applyFill="1" applyBorder="1" applyAlignment="1">
      <alignment horizontal="center" wrapText="1"/>
    </xf>
    <xf numFmtId="0" fontId="11" fillId="34" borderId="22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11" fillId="35" borderId="15" xfId="0" applyFont="1" applyFill="1" applyBorder="1" applyAlignment="1">
      <alignment horizontal="right"/>
    </xf>
    <xf numFmtId="2" fontId="11" fillId="35" borderId="15" xfId="0" applyNumberFormat="1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wrapText="1"/>
    </xf>
    <xf numFmtId="0" fontId="11" fillId="33" borderId="43" xfId="0" applyFont="1" applyFill="1" applyBorder="1" applyAlignment="1">
      <alignment horizontal="center" wrapText="1"/>
    </xf>
    <xf numFmtId="0" fontId="11" fillId="37" borderId="44" xfId="0" applyFont="1" applyFill="1" applyBorder="1" applyAlignment="1">
      <alignment horizontal="right"/>
    </xf>
    <xf numFmtId="0" fontId="11" fillId="34" borderId="44" xfId="0" applyFont="1" applyFill="1" applyBorder="1" applyAlignment="1">
      <alignment horizontal="right"/>
    </xf>
    <xf numFmtId="17" fontId="10" fillId="0" borderId="0" xfId="0" applyNumberFormat="1" applyFont="1" applyAlignment="1">
      <alignment/>
    </xf>
    <xf numFmtId="17" fontId="10" fillId="0" borderId="12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horizontal="right"/>
    </xf>
    <xf numFmtId="0" fontId="11" fillId="35" borderId="10" xfId="0" applyFont="1" applyFill="1" applyBorder="1" applyAlignment="1">
      <alignment horizontal="center"/>
    </xf>
    <xf numFmtId="2" fontId="11" fillId="34" borderId="15" xfId="0" applyNumberFormat="1" applyFont="1" applyFill="1" applyBorder="1" applyAlignment="1">
      <alignment/>
    </xf>
    <xf numFmtId="178" fontId="12" fillId="37" borderId="21" xfId="0" applyNumberFormat="1" applyFont="1" applyFill="1" applyBorder="1" applyAlignment="1">
      <alignment/>
    </xf>
    <xf numFmtId="0" fontId="14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4" fillId="0" borderId="12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 vertical="top" wrapText="1"/>
    </xf>
    <xf numFmtId="0" fontId="3" fillId="0" borderId="20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top" wrapText="1"/>
    </xf>
    <xf numFmtId="0" fontId="3" fillId="0" borderId="2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176" fontId="11" fillId="0" borderId="12" xfId="46" applyFont="1" applyBorder="1" applyAlignment="1">
      <alignment horizontal="left" vertical="center"/>
      <protection/>
    </xf>
    <xf numFmtId="176" fontId="10" fillId="0" borderId="12" xfId="46" applyFont="1" applyBorder="1">
      <alignment/>
      <protection/>
    </xf>
    <xf numFmtId="0" fontId="3" fillId="0" borderId="21" xfId="0" applyFont="1" applyFill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6" fillId="0" borderId="21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2" fontId="16" fillId="0" borderId="12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2" fontId="16" fillId="0" borderId="18" xfId="0" applyNumberFormat="1" applyFont="1" applyBorder="1" applyAlignment="1">
      <alignment vertical="top" wrapText="1"/>
    </xf>
    <xf numFmtId="0" fontId="16" fillId="0" borderId="19" xfId="0" applyFont="1" applyBorder="1" applyAlignment="1">
      <alignment wrapText="1"/>
    </xf>
    <xf numFmtId="49" fontId="16" fillId="0" borderId="12" xfId="0" applyNumberFormat="1" applyFont="1" applyBorder="1" applyAlignment="1">
      <alignment horizontal="right" wrapText="1"/>
    </xf>
    <xf numFmtId="0" fontId="18" fillId="0" borderId="0" xfId="0" applyFont="1" applyAlignment="1">
      <alignment/>
    </xf>
    <xf numFmtId="0" fontId="10" fillId="0" borderId="22" xfId="0" applyFont="1" applyBorder="1" applyAlignment="1">
      <alignment vertical="center" wrapText="1"/>
    </xf>
    <xf numFmtId="0" fontId="10" fillId="0" borderId="45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3" fillId="0" borderId="37" xfId="0" applyFont="1" applyBorder="1" applyAlignment="1">
      <alignment wrapText="1"/>
    </xf>
    <xf numFmtId="2" fontId="10" fillId="0" borderId="13" xfId="0" applyNumberFormat="1" applyFont="1" applyBorder="1" applyAlignment="1">
      <alignment vertical="top" wrapText="1"/>
    </xf>
    <xf numFmtId="0" fontId="10" fillId="0" borderId="23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6" fillId="0" borderId="45" xfId="0" applyFont="1" applyBorder="1" applyAlignment="1">
      <alignment wrapText="1"/>
    </xf>
    <xf numFmtId="0" fontId="16" fillId="0" borderId="37" xfId="0" applyFont="1" applyBorder="1" applyAlignment="1">
      <alignment wrapText="1"/>
    </xf>
    <xf numFmtId="2" fontId="16" fillId="0" borderId="13" xfId="0" applyNumberFormat="1" applyFont="1" applyBorder="1" applyAlignment="1">
      <alignment vertical="top" wrapText="1"/>
    </xf>
    <xf numFmtId="0" fontId="16" fillId="0" borderId="23" xfId="0" applyFont="1" applyBorder="1" applyAlignment="1">
      <alignment wrapText="1"/>
    </xf>
    <xf numFmtId="0" fontId="11" fillId="37" borderId="46" xfId="0" applyFont="1" applyFill="1" applyBorder="1" applyAlignment="1">
      <alignment horizontal="right"/>
    </xf>
    <xf numFmtId="0" fontId="11" fillId="37" borderId="44" xfId="0" applyFont="1" applyFill="1" applyBorder="1" applyAlignment="1">
      <alignment horizontal="right"/>
    </xf>
    <xf numFmtId="0" fontId="11" fillId="34" borderId="46" xfId="0" applyFont="1" applyFill="1" applyBorder="1" applyAlignment="1">
      <alignment horizontal="right"/>
    </xf>
    <xf numFmtId="0" fontId="11" fillId="34" borderId="44" xfId="0" applyFont="1" applyFill="1" applyBorder="1" applyAlignment="1">
      <alignment horizontal="right"/>
    </xf>
    <xf numFmtId="0" fontId="11" fillId="36" borderId="30" xfId="0" applyFont="1" applyFill="1" applyBorder="1" applyAlignment="1">
      <alignment horizontal="right"/>
    </xf>
    <xf numFmtId="0" fontId="2" fillId="0" borderId="0" xfId="62" applyFont="1" applyFill="1" applyBorder="1" applyAlignment="1">
      <alignment horizontal="center" vertical="center"/>
      <protection/>
    </xf>
    <xf numFmtId="0" fontId="11" fillId="38" borderId="47" xfId="0" applyFont="1" applyFill="1" applyBorder="1" applyAlignment="1">
      <alignment horizontal="center"/>
    </xf>
    <xf numFmtId="0" fontId="11" fillId="38" borderId="48" xfId="0" applyFont="1" applyFill="1" applyBorder="1" applyAlignment="1">
      <alignment horizontal="center"/>
    </xf>
    <xf numFmtId="0" fontId="11" fillId="38" borderId="49" xfId="0" applyFont="1" applyFill="1" applyBorder="1" applyAlignment="1">
      <alignment horizontal="center"/>
    </xf>
    <xf numFmtId="0" fontId="11" fillId="38" borderId="50" xfId="0" applyFont="1" applyFill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34" xfId="0" applyFont="1" applyFill="1" applyBorder="1" applyAlignment="1">
      <alignment horizontal="center"/>
    </xf>
    <xf numFmtId="0" fontId="11" fillId="34" borderId="51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62" applyFont="1" applyFill="1" applyBorder="1" applyAlignment="1">
      <alignment horizontal="center" vertical="center" wrapText="1"/>
      <protection/>
    </xf>
    <xf numFmtId="0" fontId="11" fillId="35" borderId="14" xfId="0" applyFont="1" applyFill="1" applyBorder="1" applyAlignment="1">
      <alignment horizontal="right"/>
    </xf>
    <xf numFmtId="0" fontId="11" fillId="35" borderId="10" xfId="0" applyFont="1" applyFill="1" applyBorder="1" applyAlignment="1">
      <alignment horizontal="right"/>
    </xf>
    <xf numFmtId="0" fontId="11" fillId="34" borderId="30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11" fillId="34" borderId="37" xfId="0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11" fillId="38" borderId="21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right"/>
    </xf>
    <xf numFmtId="0" fontId="11" fillId="35" borderId="15" xfId="0" applyFont="1" applyFill="1" applyBorder="1" applyAlignment="1">
      <alignment horizontal="right"/>
    </xf>
    <xf numFmtId="0" fontId="2" fillId="0" borderId="53" xfId="62" applyFont="1" applyFill="1" applyBorder="1" applyAlignment="1">
      <alignment horizontal="center" vertical="center" wrapText="1"/>
      <protection/>
    </xf>
    <xf numFmtId="0" fontId="11" fillId="36" borderId="51" xfId="0" applyFont="1" applyFill="1" applyBorder="1" applyAlignment="1">
      <alignment horizontal="right"/>
    </xf>
    <xf numFmtId="0" fontId="11" fillId="36" borderId="35" xfId="0" applyFont="1" applyFill="1" applyBorder="1" applyAlignment="1">
      <alignment horizontal="right"/>
    </xf>
    <xf numFmtId="0" fontId="11" fillId="34" borderId="36" xfId="0" applyFont="1" applyFill="1" applyBorder="1" applyAlignment="1">
      <alignment horizontal="right"/>
    </xf>
    <xf numFmtId="0" fontId="11" fillId="37" borderId="36" xfId="0" applyFont="1" applyFill="1" applyBorder="1" applyAlignment="1">
      <alignment horizontal="right"/>
    </xf>
    <xf numFmtId="0" fontId="11" fillId="35" borderId="47" xfId="0" applyFont="1" applyFill="1" applyBorder="1" applyAlignment="1">
      <alignment horizontal="right"/>
    </xf>
    <xf numFmtId="0" fontId="11" fillId="35" borderId="48" xfId="0" applyFont="1" applyFill="1" applyBorder="1" applyAlignment="1">
      <alignment horizontal="right"/>
    </xf>
    <xf numFmtId="0" fontId="11" fillId="35" borderId="34" xfId="0" applyFont="1" applyFill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_Sheet1" xfId="62"/>
    <cellStyle name="Note" xfId="63"/>
    <cellStyle name="Output" xfId="64"/>
    <cellStyle name="Percent" xfId="65"/>
    <cellStyle name="Result" xfId="66"/>
    <cellStyle name="Result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shiba.bg/contents/bg_BG/PRODUCT_DESC/files/1159092.pdf" TargetMode="External" /><Relationship Id="rId2" Type="http://schemas.openxmlformats.org/officeDocument/2006/relationships/hyperlink" Target="http://www.toshiba.bg/contents/bg_BG/PRODUCT_DESC/files/1159092.pdf" TargetMode="External" /><Relationship Id="rId3" Type="http://schemas.openxmlformats.org/officeDocument/2006/relationships/hyperlink" Target="http://www.toshiba.bg/contents/bg_BG/PRODUCT_DESC/files/1159092.pdf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8.hp.com/bg/bg/products/thin-clients/product-detail.html?oid=5336285#!tab%3Dspecs" TargetMode="External" /><Relationship Id="rId2" Type="http://schemas.openxmlformats.org/officeDocument/2006/relationships/hyperlink" Target="http://www.toshiba.bg/contents/bg_BG/PRODUCT_DESC/files/1159092.pdf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4"/>
  <sheetViews>
    <sheetView zoomScalePageLayoutView="0" workbookViewId="0" topLeftCell="A64">
      <selection activeCell="M42" sqref="M42"/>
    </sheetView>
  </sheetViews>
  <sheetFormatPr defaultColWidth="9.140625" defaultRowHeight="15"/>
  <cols>
    <col min="1" max="1" width="10.28125" style="0" bestFit="1" customWidth="1"/>
    <col min="2" max="2" width="29.57421875" style="0" customWidth="1"/>
    <col min="3" max="3" width="37.140625" style="0" customWidth="1"/>
    <col min="4" max="5" width="12.7109375" style="0" customWidth="1"/>
    <col min="6" max="6" width="18.7109375" style="0" customWidth="1"/>
    <col min="7" max="7" width="19.7109375" style="0" customWidth="1"/>
    <col min="8" max="8" width="28.421875" style="0" customWidth="1"/>
  </cols>
  <sheetData>
    <row r="1" spans="1:8" ht="15">
      <c r="A1" s="178" t="s">
        <v>20</v>
      </c>
      <c r="B1" s="178"/>
      <c r="C1" s="178"/>
      <c r="D1" s="178"/>
      <c r="E1" s="178"/>
      <c r="F1" s="178"/>
      <c r="G1" s="178"/>
      <c r="H1" s="178"/>
    </row>
    <row r="2" spans="1:8" ht="15">
      <c r="A2" s="167" t="s">
        <v>25</v>
      </c>
      <c r="B2" s="167"/>
      <c r="C2" s="167"/>
      <c r="D2" s="167"/>
      <c r="E2" s="167"/>
      <c r="F2" s="167"/>
      <c r="G2" s="167"/>
      <c r="H2" s="167"/>
    </row>
    <row r="3" spans="1:8" ht="125.25" customHeight="1">
      <c r="A3" s="179" t="s">
        <v>18</v>
      </c>
      <c r="B3" s="179"/>
      <c r="C3" s="179"/>
      <c r="D3" s="179"/>
      <c r="E3" s="179"/>
      <c r="F3" s="179"/>
      <c r="G3" s="179"/>
      <c r="H3" s="179"/>
    </row>
    <row r="4" spans="1:8" ht="50.25" customHeight="1">
      <c r="A4" s="179" t="s">
        <v>19</v>
      </c>
      <c r="B4" s="179"/>
      <c r="C4" s="179"/>
      <c r="D4" s="179"/>
      <c r="E4" s="179"/>
      <c r="F4" s="179"/>
      <c r="G4" s="179"/>
      <c r="H4" s="179"/>
    </row>
    <row r="5" ht="15" thickBot="1"/>
    <row r="6" spans="1:255" ht="31.5" thickBot="1">
      <c r="A6" s="62" t="s">
        <v>0</v>
      </c>
      <c r="B6" s="59" t="s">
        <v>1</v>
      </c>
      <c r="C6" s="85" t="s">
        <v>2</v>
      </c>
      <c r="D6" s="112" t="s">
        <v>39</v>
      </c>
      <c r="E6" s="112" t="s">
        <v>40</v>
      </c>
      <c r="F6" s="16" t="s">
        <v>3</v>
      </c>
      <c r="G6" s="16" t="s">
        <v>4</v>
      </c>
      <c r="H6" s="17" t="s">
        <v>5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ht="15.75" thickBot="1">
      <c r="A7" s="168" t="s">
        <v>6</v>
      </c>
      <c r="B7" s="169"/>
      <c r="C7" s="169"/>
      <c r="D7" s="169"/>
      <c r="E7" s="169"/>
      <c r="F7" s="169"/>
      <c r="G7" s="169"/>
      <c r="H7" s="171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4" ht="15">
      <c r="A8" s="140">
        <v>1</v>
      </c>
      <c r="B8" s="133" t="s">
        <v>85</v>
      </c>
      <c r="C8" s="133" t="s">
        <v>86</v>
      </c>
      <c r="D8" s="133">
        <v>15</v>
      </c>
      <c r="E8" s="133">
        <v>528</v>
      </c>
      <c r="F8" s="141">
        <f aca="true" t="shared" si="0" ref="F8:F13">SUM(D8*E8)</f>
        <v>7920</v>
      </c>
      <c r="G8" s="141">
        <f aca="true" t="shared" si="1" ref="G8:G27">SUM(F8*1.2)</f>
        <v>9504</v>
      </c>
      <c r="H8" s="13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ht="15">
      <c r="A9" s="140"/>
      <c r="B9" s="133"/>
      <c r="C9" s="133" t="s">
        <v>87</v>
      </c>
      <c r="D9" s="133">
        <v>5</v>
      </c>
      <c r="E9" s="133">
        <v>127</v>
      </c>
      <c r="F9" s="141">
        <f t="shared" si="0"/>
        <v>635</v>
      </c>
      <c r="G9" s="141">
        <f t="shared" si="1"/>
        <v>762</v>
      </c>
      <c r="H9" s="13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ht="15">
      <c r="A10" s="140"/>
      <c r="B10" s="133"/>
      <c r="C10" s="133" t="s">
        <v>88</v>
      </c>
      <c r="D10" s="133">
        <v>7</v>
      </c>
      <c r="E10" s="133">
        <v>192</v>
      </c>
      <c r="F10" s="141">
        <f t="shared" si="0"/>
        <v>1344</v>
      </c>
      <c r="G10" s="141">
        <f t="shared" si="1"/>
        <v>1612.8</v>
      </c>
      <c r="H10" s="13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</row>
    <row r="11" spans="1:254" ht="15">
      <c r="A11" s="140"/>
      <c r="B11" s="133"/>
      <c r="C11" s="133" t="s">
        <v>89</v>
      </c>
      <c r="D11" s="133">
        <v>3</v>
      </c>
      <c r="E11" s="133">
        <v>385</v>
      </c>
      <c r="F11" s="141">
        <f t="shared" si="0"/>
        <v>1155</v>
      </c>
      <c r="G11" s="141">
        <f t="shared" si="1"/>
        <v>1386</v>
      </c>
      <c r="H11" s="13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</row>
    <row r="12" spans="1:254" ht="15">
      <c r="A12" s="140"/>
      <c r="B12" s="133"/>
      <c r="C12" s="133" t="s">
        <v>90</v>
      </c>
      <c r="D12" s="133">
        <v>1</v>
      </c>
      <c r="E12" s="133">
        <v>290</v>
      </c>
      <c r="F12" s="141">
        <f t="shared" si="0"/>
        <v>290</v>
      </c>
      <c r="G12" s="141">
        <f t="shared" si="1"/>
        <v>348</v>
      </c>
      <c r="H12" s="13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</row>
    <row r="13" spans="1:254" ht="15">
      <c r="A13" s="140"/>
      <c r="B13" s="133"/>
      <c r="C13" s="133" t="s">
        <v>91</v>
      </c>
      <c r="D13" s="133">
        <v>1</v>
      </c>
      <c r="E13" s="133">
        <v>775</v>
      </c>
      <c r="F13" s="141">
        <f t="shared" si="0"/>
        <v>775</v>
      </c>
      <c r="G13" s="141">
        <f t="shared" si="1"/>
        <v>930</v>
      </c>
      <c r="H13" s="13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</row>
    <row r="14" spans="1:254" ht="15">
      <c r="A14" s="140">
        <v>2</v>
      </c>
      <c r="B14" s="133" t="s">
        <v>92</v>
      </c>
      <c r="C14" s="133" t="s">
        <v>93</v>
      </c>
      <c r="D14" s="133">
        <v>3</v>
      </c>
      <c r="E14" s="133">
        <v>127</v>
      </c>
      <c r="F14" s="141">
        <f aca="true" t="shared" si="2" ref="F14:F26">SUM(D14*E14)</f>
        <v>381</v>
      </c>
      <c r="G14" s="141">
        <f t="shared" si="1"/>
        <v>457.2</v>
      </c>
      <c r="H14" s="139" t="s">
        <v>94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ht="15">
      <c r="A15" s="140"/>
      <c r="B15" s="133"/>
      <c r="C15" s="133"/>
      <c r="D15" s="133">
        <v>1</v>
      </c>
      <c r="E15" s="133">
        <v>192</v>
      </c>
      <c r="F15" s="141">
        <f t="shared" si="2"/>
        <v>192</v>
      </c>
      <c r="G15" s="141">
        <f t="shared" si="1"/>
        <v>230.39999999999998</v>
      </c>
      <c r="H15" s="13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ht="15">
      <c r="A16" s="140"/>
      <c r="B16" s="133"/>
      <c r="C16" s="133"/>
      <c r="D16" s="133">
        <v>1</v>
      </c>
      <c r="E16" s="133">
        <v>528</v>
      </c>
      <c r="F16" s="141">
        <f t="shared" si="2"/>
        <v>528</v>
      </c>
      <c r="G16" s="141">
        <f t="shared" si="1"/>
        <v>633.6</v>
      </c>
      <c r="H16" s="13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</row>
    <row r="17" spans="1:254" ht="15">
      <c r="A17" s="140">
        <v>3</v>
      </c>
      <c r="B17" s="133" t="s">
        <v>120</v>
      </c>
      <c r="C17" s="133" t="s">
        <v>121</v>
      </c>
      <c r="D17" s="133">
        <v>2</v>
      </c>
      <c r="E17" s="133">
        <v>660</v>
      </c>
      <c r="F17" s="141">
        <f t="shared" si="2"/>
        <v>1320</v>
      </c>
      <c r="G17" s="141">
        <f t="shared" si="1"/>
        <v>1584</v>
      </c>
      <c r="H17" s="139" t="s">
        <v>122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15">
      <c r="A18" s="142"/>
      <c r="B18" s="142"/>
      <c r="C18" s="143"/>
      <c r="D18" s="133">
        <v>2</v>
      </c>
      <c r="E18" s="133">
        <v>192</v>
      </c>
      <c r="F18" s="141">
        <f t="shared" si="2"/>
        <v>384</v>
      </c>
      <c r="G18" s="141">
        <f t="shared" si="1"/>
        <v>460.79999999999995</v>
      </c>
      <c r="H18" s="13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ht="15">
      <c r="A19" s="143">
        <v>4</v>
      </c>
      <c r="B19" s="144" t="s">
        <v>123</v>
      </c>
      <c r="C19" s="133" t="s">
        <v>124</v>
      </c>
      <c r="D19" s="133">
        <v>5</v>
      </c>
      <c r="E19" s="133">
        <v>660</v>
      </c>
      <c r="F19" s="141">
        <f t="shared" si="2"/>
        <v>3300</v>
      </c>
      <c r="G19" s="141">
        <f t="shared" si="1"/>
        <v>3960</v>
      </c>
      <c r="H19" s="13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15">
      <c r="A20" s="140"/>
      <c r="B20" s="133"/>
      <c r="C20" s="133"/>
      <c r="D20" s="133">
        <v>1</v>
      </c>
      <c r="E20" s="133">
        <v>775</v>
      </c>
      <c r="F20" s="141">
        <f t="shared" si="2"/>
        <v>775</v>
      </c>
      <c r="G20" s="141">
        <f t="shared" si="1"/>
        <v>930</v>
      </c>
      <c r="H20" s="139" t="s">
        <v>125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ht="15">
      <c r="A21" s="140"/>
      <c r="B21" s="133"/>
      <c r="C21" s="133" t="s">
        <v>130</v>
      </c>
      <c r="D21" s="133">
        <v>3</v>
      </c>
      <c r="E21" s="133">
        <v>528</v>
      </c>
      <c r="F21" s="141">
        <f t="shared" si="2"/>
        <v>1584</v>
      </c>
      <c r="G21" s="141">
        <f t="shared" si="1"/>
        <v>1900.8</v>
      </c>
      <c r="H21" s="137" t="s">
        <v>126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ht="15">
      <c r="A22" s="140"/>
      <c r="B22" s="133"/>
      <c r="C22" s="133" t="s">
        <v>129</v>
      </c>
      <c r="D22" s="133">
        <v>1</v>
      </c>
      <c r="E22" s="133">
        <v>540</v>
      </c>
      <c r="F22" s="141">
        <f t="shared" si="2"/>
        <v>540</v>
      </c>
      <c r="G22" s="141">
        <f t="shared" si="1"/>
        <v>648</v>
      </c>
      <c r="H22" s="138" t="s">
        <v>127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</row>
    <row r="23" spans="1:254" ht="14.25" customHeight="1">
      <c r="A23" s="140"/>
      <c r="B23" s="133"/>
      <c r="C23" s="133" t="s">
        <v>131</v>
      </c>
      <c r="D23" s="133">
        <v>3</v>
      </c>
      <c r="E23" s="133">
        <v>385</v>
      </c>
      <c r="F23" s="141">
        <f t="shared" si="2"/>
        <v>1155</v>
      </c>
      <c r="G23" s="141">
        <f t="shared" si="1"/>
        <v>1386</v>
      </c>
      <c r="H23" s="139" t="s">
        <v>128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</row>
    <row r="24" spans="1:254" ht="22.5" customHeight="1">
      <c r="A24" s="140"/>
      <c r="B24" s="133"/>
      <c r="C24" s="133" t="s">
        <v>132</v>
      </c>
      <c r="D24" s="133">
        <v>8</v>
      </c>
      <c r="E24" s="133">
        <v>290</v>
      </c>
      <c r="F24" s="141">
        <f t="shared" si="2"/>
        <v>2320</v>
      </c>
      <c r="G24" s="141">
        <f t="shared" si="1"/>
        <v>2784</v>
      </c>
      <c r="H24" s="139" t="s">
        <v>133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</row>
    <row r="25" spans="1:254" ht="21.75" customHeight="1">
      <c r="A25" s="140"/>
      <c r="B25" s="133"/>
      <c r="C25" s="133"/>
      <c r="D25" s="133">
        <v>4</v>
      </c>
      <c r="E25" s="133">
        <v>192</v>
      </c>
      <c r="F25" s="141">
        <f t="shared" si="2"/>
        <v>768</v>
      </c>
      <c r="G25" s="141">
        <f t="shared" si="1"/>
        <v>921.5999999999999</v>
      </c>
      <c r="H25" s="139" t="s">
        <v>134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</row>
    <row r="26" spans="1:254" ht="15">
      <c r="A26" s="140"/>
      <c r="B26" s="133"/>
      <c r="C26" s="133"/>
      <c r="D26" s="133">
        <v>1</v>
      </c>
      <c r="E26" s="133">
        <v>127</v>
      </c>
      <c r="F26" s="141">
        <f t="shared" si="2"/>
        <v>127</v>
      </c>
      <c r="G26" s="141">
        <f t="shared" si="1"/>
        <v>152.4</v>
      </c>
      <c r="H26" s="139" t="s">
        <v>135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</row>
    <row r="27" spans="1:254" ht="15">
      <c r="A27" s="140">
        <v>5</v>
      </c>
      <c r="B27" s="133" t="s">
        <v>155</v>
      </c>
      <c r="C27" s="133" t="s">
        <v>153</v>
      </c>
      <c r="D27" s="133">
        <v>1</v>
      </c>
      <c r="E27" s="133">
        <v>4809.9</v>
      </c>
      <c r="F27" s="141">
        <f aca="true" t="shared" si="3" ref="F27:F36">SUM(D27*E27)</f>
        <v>4809.9</v>
      </c>
      <c r="G27" s="141">
        <f t="shared" si="1"/>
        <v>5771.879999999999</v>
      </c>
      <c r="H27" s="13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</row>
    <row r="28" spans="1:255" ht="15">
      <c r="A28" s="140">
        <v>6</v>
      </c>
      <c r="B28" s="133" t="s">
        <v>156</v>
      </c>
      <c r="C28" s="133" t="s">
        <v>154</v>
      </c>
      <c r="D28" s="133">
        <v>1</v>
      </c>
      <c r="E28" s="133">
        <v>11223.1</v>
      </c>
      <c r="F28" s="141">
        <f t="shared" si="3"/>
        <v>11223.1</v>
      </c>
      <c r="G28" s="141">
        <f aca="true" t="shared" si="4" ref="G28:G36">SUM(F28*1.2)</f>
        <v>13467.72</v>
      </c>
      <c r="H28" s="139"/>
      <c r="I28" s="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ht="24">
      <c r="A29" s="157">
        <v>7</v>
      </c>
      <c r="B29" s="158" t="s">
        <v>159</v>
      </c>
      <c r="C29" s="133" t="s">
        <v>153</v>
      </c>
      <c r="D29" s="159">
        <v>1</v>
      </c>
      <c r="E29" s="159">
        <v>604.5</v>
      </c>
      <c r="F29" s="160">
        <f t="shared" si="3"/>
        <v>604.5</v>
      </c>
      <c r="G29" s="160">
        <f t="shared" si="4"/>
        <v>725.4</v>
      </c>
      <c r="H29" s="161" t="s">
        <v>160</v>
      </c>
      <c r="I29" s="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ht="24">
      <c r="A30" s="157">
        <v>8</v>
      </c>
      <c r="B30" s="158" t="s">
        <v>161</v>
      </c>
      <c r="C30" s="133" t="s">
        <v>154</v>
      </c>
      <c r="D30" s="159">
        <v>1</v>
      </c>
      <c r="E30" s="159">
        <v>1410.5</v>
      </c>
      <c r="F30" s="160">
        <f t="shared" si="3"/>
        <v>1410.5</v>
      </c>
      <c r="G30" s="160">
        <f t="shared" si="4"/>
        <v>1692.6</v>
      </c>
      <c r="H30" s="161" t="s">
        <v>160</v>
      </c>
      <c r="I30" s="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ht="15">
      <c r="A31" s="157">
        <v>9</v>
      </c>
      <c r="B31" s="158" t="s">
        <v>165</v>
      </c>
      <c r="C31" s="133" t="s">
        <v>153</v>
      </c>
      <c r="D31" s="159">
        <v>1</v>
      </c>
      <c r="E31" s="159">
        <v>3614.1</v>
      </c>
      <c r="F31" s="160">
        <f t="shared" si="3"/>
        <v>3614.1</v>
      </c>
      <c r="G31" s="160">
        <f t="shared" si="4"/>
        <v>4336.92</v>
      </c>
      <c r="H31" s="161" t="s">
        <v>166</v>
      </c>
      <c r="I31" s="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ht="15">
      <c r="A32" s="157">
        <v>10</v>
      </c>
      <c r="B32" s="158" t="s">
        <v>164</v>
      </c>
      <c r="C32" s="133" t="s">
        <v>154</v>
      </c>
      <c r="D32" s="159">
        <v>1</v>
      </c>
      <c r="E32" s="159">
        <v>8432.9</v>
      </c>
      <c r="F32" s="160">
        <f t="shared" si="3"/>
        <v>8432.9</v>
      </c>
      <c r="G32" s="160">
        <f t="shared" si="4"/>
        <v>10119.48</v>
      </c>
      <c r="H32" s="161" t="s">
        <v>166</v>
      </c>
      <c r="I32" s="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ht="15">
      <c r="A33" s="157">
        <v>11</v>
      </c>
      <c r="B33" s="158" t="s">
        <v>167</v>
      </c>
      <c r="C33" s="133" t="s">
        <v>153</v>
      </c>
      <c r="D33" s="159">
        <v>1</v>
      </c>
      <c r="E33" s="159">
        <v>8344.2</v>
      </c>
      <c r="F33" s="160">
        <f t="shared" si="3"/>
        <v>8344.2</v>
      </c>
      <c r="G33" s="160">
        <f t="shared" si="4"/>
        <v>10013.04</v>
      </c>
      <c r="H33" s="161" t="s">
        <v>168</v>
      </c>
      <c r="I33" s="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ht="15">
      <c r="A34" s="157">
        <v>12</v>
      </c>
      <c r="B34" s="158" t="s">
        <v>169</v>
      </c>
      <c r="C34" s="133" t="s">
        <v>154</v>
      </c>
      <c r="D34" s="159">
        <v>1</v>
      </c>
      <c r="E34" s="159">
        <v>19469.8</v>
      </c>
      <c r="F34" s="160">
        <f t="shared" si="3"/>
        <v>19469.8</v>
      </c>
      <c r="G34" s="160">
        <f t="shared" si="4"/>
        <v>23363.76</v>
      </c>
      <c r="H34" s="161" t="s">
        <v>168</v>
      </c>
      <c r="I34" s="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ht="15">
      <c r="A35" s="157">
        <v>13</v>
      </c>
      <c r="B35" s="158" t="s">
        <v>170</v>
      </c>
      <c r="C35" s="133" t="s">
        <v>154</v>
      </c>
      <c r="D35" s="159">
        <v>1</v>
      </c>
      <c r="E35" s="159">
        <v>192</v>
      </c>
      <c r="F35" s="160">
        <f t="shared" si="3"/>
        <v>192</v>
      </c>
      <c r="G35" s="160">
        <f t="shared" si="4"/>
        <v>230.39999999999998</v>
      </c>
      <c r="H35" s="161" t="s">
        <v>171</v>
      </c>
      <c r="I35" s="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ht="15">
      <c r="A36" s="157">
        <v>14</v>
      </c>
      <c r="B36" s="158" t="s">
        <v>172</v>
      </c>
      <c r="C36" s="133" t="s">
        <v>154</v>
      </c>
      <c r="D36" s="159">
        <v>1</v>
      </c>
      <c r="E36" s="159">
        <v>577</v>
      </c>
      <c r="F36" s="160">
        <f t="shared" si="3"/>
        <v>577</v>
      </c>
      <c r="G36" s="160">
        <f t="shared" si="4"/>
        <v>692.4</v>
      </c>
      <c r="H36" s="161" t="s">
        <v>52</v>
      </c>
      <c r="I36" s="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ht="15.75" thickBot="1">
      <c r="A37" s="86"/>
      <c r="B37" s="174" t="s">
        <v>7</v>
      </c>
      <c r="C37" s="175"/>
      <c r="D37" s="66"/>
      <c r="E37" s="66"/>
      <c r="F37" s="87">
        <f>SUM(F8:F36)</f>
        <v>84171</v>
      </c>
      <c r="G37" s="87">
        <f>SUM(G8:G36)</f>
        <v>101005.19999999997</v>
      </c>
      <c r="H37" s="8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255" ht="31.5" thickBot="1">
      <c r="A38" s="61" t="s">
        <v>0</v>
      </c>
      <c r="B38" s="60" t="s">
        <v>1</v>
      </c>
      <c r="C38" s="84" t="s">
        <v>2</v>
      </c>
      <c r="D38" s="112" t="s">
        <v>39</v>
      </c>
      <c r="E38" s="112" t="s">
        <v>40</v>
      </c>
      <c r="F38" s="27" t="s">
        <v>3</v>
      </c>
      <c r="G38" s="27" t="s">
        <v>4</v>
      </c>
      <c r="H38" s="28" t="s">
        <v>5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1:255" ht="15.75" thickBot="1">
      <c r="A39" s="168" t="s">
        <v>8</v>
      </c>
      <c r="B39" s="169"/>
      <c r="C39" s="169"/>
      <c r="D39" s="169"/>
      <c r="E39" s="169"/>
      <c r="F39" s="169"/>
      <c r="G39" s="169"/>
      <c r="H39" s="171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</row>
    <row r="40" spans="1:255" ht="15">
      <c r="A40" s="140">
        <v>1</v>
      </c>
      <c r="B40" s="133" t="s">
        <v>118</v>
      </c>
      <c r="C40" s="133"/>
      <c r="D40" s="133">
        <v>1</v>
      </c>
      <c r="E40" s="133">
        <v>775</v>
      </c>
      <c r="F40" s="141">
        <f aca="true" t="shared" si="5" ref="F40:F45">SUM(D40*E40)</f>
        <v>775</v>
      </c>
      <c r="G40" s="141">
        <f aca="true" t="shared" si="6" ref="G40:G48">SUM(F40*1.2)</f>
        <v>930</v>
      </c>
      <c r="H40" s="139" t="s">
        <v>119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</row>
    <row r="41" spans="1:255" ht="15">
      <c r="A41" s="140"/>
      <c r="B41" s="133"/>
      <c r="C41" s="133"/>
      <c r="D41" s="133">
        <v>1</v>
      </c>
      <c r="E41" s="133">
        <v>192</v>
      </c>
      <c r="F41" s="141">
        <f t="shared" si="5"/>
        <v>192</v>
      </c>
      <c r="G41" s="141">
        <f t="shared" si="6"/>
        <v>230.39999999999998</v>
      </c>
      <c r="H41" s="13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</row>
    <row r="42" spans="1:255" ht="15">
      <c r="A42" s="140"/>
      <c r="B42" s="133"/>
      <c r="C42" s="133"/>
      <c r="D42" s="133"/>
      <c r="E42" s="133"/>
      <c r="F42" s="141">
        <f t="shared" si="5"/>
        <v>0</v>
      </c>
      <c r="G42" s="141">
        <f t="shared" si="6"/>
        <v>0</v>
      </c>
      <c r="H42" s="13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</row>
    <row r="43" spans="1:255" ht="15">
      <c r="A43" s="140"/>
      <c r="B43" s="133"/>
      <c r="C43" s="133"/>
      <c r="D43" s="133"/>
      <c r="E43" s="133"/>
      <c r="F43" s="141">
        <f t="shared" si="5"/>
        <v>0</v>
      </c>
      <c r="G43" s="141">
        <f t="shared" si="6"/>
        <v>0</v>
      </c>
      <c r="H43" s="13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</row>
    <row r="44" spans="1:255" ht="15">
      <c r="A44" s="140"/>
      <c r="B44" s="133"/>
      <c r="C44" s="133"/>
      <c r="D44" s="133"/>
      <c r="E44" s="133"/>
      <c r="F44" s="141">
        <f t="shared" si="5"/>
        <v>0</v>
      </c>
      <c r="G44" s="141">
        <f t="shared" si="6"/>
        <v>0</v>
      </c>
      <c r="H44" s="13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</row>
    <row r="45" spans="1:255" ht="15">
      <c r="A45" s="140"/>
      <c r="B45" s="133"/>
      <c r="C45" s="133"/>
      <c r="D45" s="133"/>
      <c r="E45" s="133"/>
      <c r="F45" s="141">
        <f t="shared" si="5"/>
        <v>0</v>
      </c>
      <c r="G45" s="141">
        <f t="shared" si="6"/>
        <v>0</v>
      </c>
      <c r="H45" s="13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</row>
    <row r="46" spans="1:255" ht="15">
      <c r="A46" s="140"/>
      <c r="B46" s="133"/>
      <c r="C46" s="133"/>
      <c r="D46" s="133"/>
      <c r="E46" s="133"/>
      <c r="F46" s="141">
        <v>0</v>
      </c>
      <c r="G46" s="141">
        <f t="shared" si="6"/>
        <v>0</v>
      </c>
      <c r="H46" s="13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ht="15">
      <c r="A47" s="140"/>
      <c r="B47" s="133"/>
      <c r="C47" s="133"/>
      <c r="D47" s="133"/>
      <c r="E47" s="133"/>
      <c r="F47" s="141">
        <v>0</v>
      </c>
      <c r="G47" s="141">
        <f t="shared" si="6"/>
        <v>0</v>
      </c>
      <c r="H47" s="13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ht="15.75" thickBot="1">
      <c r="A48" s="145"/>
      <c r="B48" s="146"/>
      <c r="C48" s="146"/>
      <c r="D48" s="146"/>
      <c r="E48" s="146"/>
      <c r="F48" s="147">
        <v>0</v>
      </c>
      <c r="G48" s="147">
        <f t="shared" si="6"/>
        <v>0</v>
      </c>
      <c r="H48" s="14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9" s="8" customFormat="1" ht="15.75" thickBot="1">
      <c r="A49" s="37"/>
      <c r="B49" s="172" t="s">
        <v>36</v>
      </c>
      <c r="C49" s="173"/>
      <c r="D49" s="65"/>
      <c r="E49" s="65"/>
      <c r="F49" s="25">
        <f>SUM(F40:F48)</f>
        <v>967</v>
      </c>
      <c r="G49" s="25">
        <f>SUM(G40:G48)</f>
        <v>1160.4</v>
      </c>
      <c r="H49" s="38"/>
      <c r="I49" s="18"/>
    </row>
    <row r="50" spans="1:9" s="8" customFormat="1" ht="31.5" thickBot="1">
      <c r="A50" s="61" t="s">
        <v>0</v>
      </c>
      <c r="B50" s="60" t="s">
        <v>31</v>
      </c>
      <c r="C50" s="84" t="s">
        <v>2</v>
      </c>
      <c r="D50" s="112" t="s">
        <v>39</v>
      </c>
      <c r="E50" s="112" t="s">
        <v>40</v>
      </c>
      <c r="F50" s="27" t="s">
        <v>3</v>
      </c>
      <c r="G50" s="27" t="s">
        <v>4</v>
      </c>
      <c r="H50" s="28" t="s">
        <v>5</v>
      </c>
      <c r="I50" s="18"/>
    </row>
    <row r="51" spans="1:9" s="8" customFormat="1" ht="15.75" thickBot="1">
      <c r="A51" s="168" t="s">
        <v>33</v>
      </c>
      <c r="B51" s="169"/>
      <c r="C51" s="169"/>
      <c r="D51" s="169"/>
      <c r="E51" s="169"/>
      <c r="F51" s="170"/>
      <c r="G51" s="169"/>
      <c r="H51" s="171"/>
      <c r="I51" s="18"/>
    </row>
    <row r="52" spans="4:9" s="8" customFormat="1" ht="15">
      <c r="D52" s="19"/>
      <c r="E52" s="19"/>
      <c r="F52" s="20">
        <v>0</v>
      </c>
      <c r="G52" s="20">
        <f>SUM(F52*1.2)</f>
        <v>0</v>
      </c>
      <c r="H52" s="34"/>
      <c r="I52" s="18"/>
    </row>
    <row r="53" spans="1:9" s="8" customFormat="1" ht="15">
      <c r="A53" s="33"/>
      <c r="B53" s="19"/>
      <c r="C53" s="19"/>
      <c r="D53" s="19"/>
      <c r="E53" s="19"/>
      <c r="F53" s="20">
        <v>0</v>
      </c>
      <c r="G53" s="20">
        <f>SUM(F53*1.2)</f>
        <v>0</v>
      </c>
      <c r="H53" s="34"/>
      <c r="I53" s="18"/>
    </row>
    <row r="54" spans="1:9" s="8" customFormat="1" ht="15">
      <c r="A54" s="33"/>
      <c r="B54" s="19"/>
      <c r="C54" s="19"/>
      <c r="D54" s="19"/>
      <c r="E54" s="19"/>
      <c r="F54" s="20">
        <v>0</v>
      </c>
      <c r="G54" s="20">
        <f>SUM(F54*1.2)</f>
        <v>0</v>
      </c>
      <c r="H54" s="34"/>
      <c r="I54" s="18"/>
    </row>
    <row r="55" spans="1:9" s="8" customFormat="1" ht="15">
      <c r="A55" s="33"/>
      <c r="B55" s="19"/>
      <c r="C55" s="19"/>
      <c r="D55" s="19"/>
      <c r="E55" s="19"/>
      <c r="F55" s="20">
        <v>0</v>
      </c>
      <c r="G55" s="20">
        <f>SUM(F55*1.2)</f>
        <v>0</v>
      </c>
      <c r="H55" s="34"/>
      <c r="I55" s="18"/>
    </row>
    <row r="56" spans="1:9" s="8" customFormat="1" ht="15.75" thickBot="1">
      <c r="A56" s="35"/>
      <c r="B56" s="22"/>
      <c r="C56" s="22"/>
      <c r="D56" s="22"/>
      <c r="E56" s="22"/>
      <c r="F56" s="20">
        <v>0</v>
      </c>
      <c r="G56" s="23">
        <f>SUM(F56*1.2)</f>
        <v>0</v>
      </c>
      <c r="H56" s="36"/>
      <c r="I56" s="18"/>
    </row>
    <row r="57" spans="1:255" ht="15.75" thickBot="1">
      <c r="A57" s="24"/>
      <c r="B57" s="172" t="s">
        <v>9</v>
      </c>
      <c r="C57" s="173"/>
      <c r="D57" s="65"/>
      <c r="E57" s="65"/>
      <c r="F57" s="120">
        <f>SUM(F52:F56)</f>
        <v>0</v>
      </c>
      <c r="G57" s="25">
        <f>SUM(G52:G56)</f>
        <v>0</v>
      </c>
      <c r="H57" s="26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1.5" thickBot="1">
      <c r="A58" s="61" t="s">
        <v>0</v>
      </c>
      <c r="B58" s="60" t="s">
        <v>1</v>
      </c>
      <c r="C58" s="84" t="s">
        <v>2</v>
      </c>
      <c r="D58" s="112" t="s">
        <v>39</v>
      </c>
      <c r="E58" s="112" t="s">
        <v>40</v>
      </c>
      <c r="F58" s="27" t="s">
        <v>3</v>
      </c>
      <c r="G58" s="27" t="s">
        <v>4</v>
      </c>
      <c r="H58" s="28" t="s">
        <v>5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ht="15.75" thickBot="1">
      <c r="A59" s="168" t="s">
        <v>10</v>
      </c>
      <c r="B59" s="169"/>
      <c r="C59" s="169"/>
      <c r="D59" s="169"/>
      <c r="E59" s="169"/>
      <c r="F59" s="170"/>
      <c r="G59" s="169"/>
      <c r="H59" s="171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15">
      <c r="A60" s="33"/>
      <c r="B60" s="19"/>
      <c r="C60" s="19"/>
      <c r="D60" s="19"/>
      <c r="E60" s="19"/>
      <c r="F60" s="20">
        <v>0</v>
      </c>
      <c r="G60" s="20">
        <f>SUM(F60*1.2)</f>
        <v>0</v>
      </c>
      <c r="H60" s="34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ht="15">
      <c r="A61" s="33"/>
      <c r="B61" s="19"/>
      <c r="C61" s="19"/>
      <c r="D61" s="19"/>
      <c r="E61" s="19"/>
      <c r="F61" s="20">
        <v>0</v>
      </c>
      <c r="G61" s="20">
        <f>SUM(F61*1.2)</f>
        <v>0</v>
      </c>
      <c r="H61" s="34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ht="15">
      <c r="A62" s="33"/>
      <c r="B62" s="19"/>
      <c r="C62" s="19"/>
      <c r="D62" s="19"/>
      <c r="E62" s="19"/>
      <c r="F62" s="20">
        <v>0</v>
      </c>
      <c r="G62" s="20">
        <f>SUM(F62*1.2)</f>
        <v>0</v>
      </c>
      <c r="H62" s="34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ht="15">
      <c r="A63" s="33"/>
      <c r="B63" s="19"/>
      <c r="C63" s="19"/>
      <c r="D63" s="19"/>
      <c r="E63" s="19"/>
      <c r="F63" s="20">
        <v>0</v>
      </c>
      <c r="G63" s="20">
        <f>SUM(F63*1.2)</f>
        <v>0</v>
      </c>
      <c r="H63" s="34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ht="15.75" thickBot="1">
      <c r="A64" s="35"/>
      <c r="B64" s="22"/>
      <c r="C64" s="22"/>
      <c r="D64" s="22"/>
      <c r="E64" s="22"/>
      <c r="F64" s="20">
        <v>0</v>
      </c>
      <c r="G64" s="23">
        <f>SUM(F64*1.2)</f>
        <v>0</v>
      </c>
      <c r="H64" s="36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5.75" thickBot="1">
      <c r="A65" s="37"/>
      <c r="B65" s="172" t="s">
        <v>11</v>
      </c>
      <c r="C65" s="173"/>
      <c r="D65" s="65"/>
      <c r="E65" s="65"/>
      <c r="F65" s="120">
        <f>SUM(F60:F64)</f>
        <v>0</v>
      </c>
      <c r="G65" s="25">
        <f>SUM(G60:G64)</f>
        <v>0</v>
      </c>
      <c r="H65" s="3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ht="15.75" thickBot="1">
      <c r="A66" s="176" t="s">
        <v>12</v>
      </c>
      <c r="B66" s="177"/>
      <c r="C66" s="177"/>
      <c r="D66" s="119"/>
      <c r="E66" s="119"/>
      <c r="F66" s="39">
        <f>SUM(F37+F49+F57+F65)</f>
        <v>85138</v>
      </c>
      <c r="G66" s="39">
        <f>SUM(G37+G49+G57+G65)</f>
        <v>102165.59999999996</v>
      </c>
      <c r="H66" s="40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15.75" thickBot="1">
      <c r="A67" s="41"/>
      <c r="B67" s="42"/>
      <c r="C67" s="42"/>
      <c r="D67" s="42"/>
      <c r="E67" s="42"/>
      <c r="F67" s="42"/>
      <c r="G67" s="42"/>
      <c r="H67" s="43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ht="15">
      <c r="A68" s="44"/>
      <c r="B68" s="45"/>
      <c r="C68" s="45"/>
      <c r="D68" s="45"/>
      <c r="E68" s="45"/>
      <c r="F68" s="46" t="s">
        <v>13</v>
      </c>
      <c r="G68" s="47" t="s">
        <v>14</v>
      </c>
      <c r="H68" s="4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ht="15">
      <c r="A69" s="162" t="s">
        <v>15</v>
      </c>
      <c r="B69" s="163"/>
      <c r="C69" s="163"/>
      <c r="D69" s="114"/>
      <c r="E69" s="114"/>
      <c r="F69" s="54">
        <v>85200</v>
      </c>
      <c r="G69" s="53">
        <f>SUM(F69*1.2)</f>
        <v>102240</v>
      </c>
      <c r="H69" s="4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ht="15">
      <c r="A70" s="164" t="s">
        <v>16</v>
      </c>
      <c r="B70" s="165"/>
      <c r="C70" s="165"/>
      <c r="D70" s="115"/>
      <c r="E70" s="115"/>
      <c r="F70" s="49">
        <f>F66</f>
        <v>85138</v>
      </c>
      <c r="G70" s="49">
        <f>G66</f>
        <v>102165.59999999996</v>
      </c>
      <c r="H70" s="4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ht="15.75" thickBot="1">
      <c r="A71" s="50"/>
      <c r="B71" s="166" t="s">
        <v>17</v>
      </c>
      <c r="C71" s="166"/>
      <c r="D71" s="64"/>
      <c r="E71" s="64"/>
      <c r="F71" s="51">
        <f>SUM(F69-F70)</f>
        <v>62</v>
      </c>
      <c r="G71" s="52">
        <f>SUM(G69-G70)</f>
        <v>74.40000000003783</v>
      </c>
      <c r="H71" s="57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9:255" ht="15"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9:255" ht="15"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9:255" ht="15"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9:255" ht="15"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9:255" ht="15"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9:255" ht="15"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9:255" ht="15"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9:255" ht="15"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9:255" ht="15"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9:255" ht="15"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9:255" ht="15"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9:255" ht="15"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9:255" ht="15"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9:255" ht="15"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9:255" ht="15"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9:255" ht="15"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9:255" ht="15"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9:255" ht="15"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9:255" ht="15"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9:255" ht="15"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9:255" ht="15"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9:255" ht="15"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9:255" ht="15"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9:255" ht="15"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9:255" ht="15"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9:255" ht="15"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9:255" ht="15"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9:255" ht="15"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9:255" ht="15"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9:255" ht="15"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9:255" ht="15"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9:255" ht="15"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9:255" ht="15"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9:255" ht="15"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9:255" ht="15"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9:255" ht="15"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9:255" ht="15"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9:255" ht="15"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9:255" ht="15"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9:255" ht="15"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9:255" ht="15"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9:255" ht="15"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9:255" ht="15"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9:255" ht="15"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9:255" ht="15"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9:255" ht="15"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9:255" ht="15"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9:255" ht="15"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9:255" ht="15"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9:255" ht="15"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9:255" ht="15"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9:255" ht="15"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9:255" ht="15"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9:255" ht="15"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9:255" ht="15"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9:255" ht="15"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9:255" ht="15"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9:255" ht="15"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9:255" ht="15"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9:255" ht="15"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9:255" ht="15"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9:255" ht="15"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9:255" ht="15"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9:255" ht="15"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9:255" ht="15"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9:255" ht="15"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9:255" ht="15"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9:255" ht="15"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</row>
    <row r="140" spans="9:255" ht="15"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9:255" ht="15"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9:255" ht="15"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9:255" ht="15"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9:255" ht="15"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0:255" ht="15"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</row>
    <row r="146" spans="10:255" ht="15"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0:255" ht="15"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0:255" ht="15"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</row>
    <row r="149" spans="10:255" ht="15"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0:255" ht="15"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0:255" ht="15"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</row>
    <row r="152" spans="10:255" ht="15"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0:255" ht="15"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0:255" ht="15"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</row>
    <row r="155" spans="10:255" ht="15"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0:255" ht="15"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0:255" ht="15"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</row>
    <row r="158" spans="10:255" ht="15"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0:255" ht="15"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0:255" ht="15"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</row>
    <row r="161" spans="10:255" ht="15"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0:255" ht="15"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0:255" ht="15"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</row>
    <row r="164" spans="10:255" ht="15"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</sheetData>
  <sheetProtection/>
  <mergeCells count="16">
    <mergeCell ref="A66:C66"/>
    <mergeCell ref="A1:H1"/>
    <mergeCell ref="A3:H3"/>
    <mergeCell ref="A7:H7"/>
    <mergeCell ref="A39:H39"/>
    <mergeCell ref="A4:H4"/>
    <mergeCell ref="A69:C69"/>
    <mergeCell ref="A70:C70"/>
    <mergeCell ref="B71:C71"/>
    <mergeCell ref="A2:H2"/>
    <mergeCell ref="A51:H51"/>
    <mergeCell ref="B57:C57"/>
    <mergeCell ref="B65:C65"/>
    <mergeCell ref="B49:C49"/>
    <mergeCell ref="B37:C37"/>
    <mergeCell ref="A59:H59"/>
  </mergeCells>
  <printOptions/>
  <pageMargins left="0.11811023622047245" right="0" top="0.35433070866141736" bottom="0.35433070866141736" header="0.11811023622047245" footer="0.11811023622047245"/>
  <pageSetup horizontalDpi="600" verticalDpi="600" orientation="landscape" paperSize="9" scale="69" r:id="rId1"/>
  <headerFooter>
    <oddFooter>&amp;CPage &amp;P of &amp;N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64"/>
  <sheetViews>
    <sheetView zoomScalePageLayoutView="0" workbookViewId="0" topLeftCell="A46">
      <selection activeCell="L32" sqref="L32"/>
    </sheetView>
  </sheetViews>
  <sheetFormatPr defaultColWidth="9.140625" defaultRowHeight="15"/>
  <cols>
    <col min="1" max="1" width="7.140625" style="76" customWidth="1"/>
    <col min="2" max="2" width="38.8515625" style="0" customWidth="1"/>
    <col min="3" max="3" width="32.00390625" style="0" customWidth="1"/>
    <col min="4" max="4" width="11.28125" style="0" customWidth="1"/>
    <col min="5" max="5" width="11.421875" style="0" customWidth="1"/>
    <col min="6" max="6" width="19.140625" style="0" customWidth="1"/>
    <col min="7" max="7" width="15.140625" style="0" bestFit="1" customWidth="1"/>
    <col min="8" max="8" width="31.00390625" style="0" customWidth="1"/>
  </cols>
  <sheetData>
    <row r="1" spans="1:8" ht="15">
      <c r="A1" s="178" t="s">
        <v>20</v>
      </c>
      <c r="B1" s="178"/>
      <c r="C1" s="178"/>
      <c r="D1" s="178"/>
      <c r="E1" s="178"/>
      <c r="F1" s="178"/>
      <c r="G1" s="178"/>
      <c r="H1" s="178"/>
    </row>
    <row r="2" spans="1:9" ht="15">
      <c r="A2" s="167" t="s">
        <v>24</v>
      </c>
      <c r="B2" s="167"/>
      <c r="C2" s="167"/>
      <c r="D2" s="167"/>
      <c r="E2" s="167"/>
      <c r="F2" s="167"/>
      <c r="G2" s="167"/>
      <c r="H2" s="167"/>
      <c r="I2" s="7"/>
    </row>
    <row r="3" spans="1:9" ht="138" customHeight="1">
      <c r="A3" s="179" t="s">
        <v>21</v>
      </c>
      <c r="B3" s="179"/>
      <c r="C3" s="179"/>
      <c r="D3" s="179"/>
      <c r="E3" s="179"/>
      <c r="F3" s="179"/>
      <c r="G3" s="179"/>
      <c r="H3" s="179"/>
      <c r="I3" s="6"/>
    </row>
    <row r="4" spans="1:8" ht="32.25" customHeight="1" thickBot="1">
      <c r="A4" s="179" t="s">
        <v>19</v>
      </c>
      <c r="B4" s="179"/>
      <c r="C4" s="179"/>
      <c r="D4" s="179"/>
      <c r="E4" s="179"/>
      <c r="F4" s="179"/>
      <c r="G4" s="179"/>
      <c r="H4" s="179"/>
    </row>
    <row r="5" spans="1:254" ht="31.5" customHeight="1" thickBot="1">
      <c r="A5" s="111" t="s">
        <v>0</v>
      </c>
      <c r="B5" s="59" t="s">
        <v>31</v>
      </c>
      <c r="C5" s="16" t="s">
        <v>2</v>
      </c>
      <c r="D5" s="112" t="s">
        <v>39</v>
      </c>
      <c r="E5" s="112" t="s">
        <v>40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</row>
    <row r="6" spans="1:253" ht="15.75" thickBot="1">
      <c r="A6" s="168" t="s">
        <v>6</v>
      </c>
      <c r="B6" s="169"/>
      <c r="C6" s="169"/>
      <c r="D6" s="169"/>
      <c r="E6" s="169"/>
      <c r="F6" s="169"/>
      <c r="G6" s="169"/>
      <c r="H6" s="171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1:253" s="110" customFormat="1" ht="15">
      <c r="A7" s="67">
        <v>1</v>
      </c>
      <c r="B7" s="19" t="s">
        <v>44</v>
      </c>
      <c r="C7" s="19" t="s">
        <v>45</v>
      </c>
      <c r="D7" s="19">
        <v>3</v>
      </c>
      <c r="E7" s="19">
        <v>1950</v>
      </c>
      <c r="F7" s="20">
        <f aca="true" t="shared" si="0" ref="F7:F25">SUM(D7*E7)</f>
        <v>5850</v>
      </c>
      <c r="G7" s="20">
        <f aca="true" t="shared" si="1" ref="G7:G12">SUM(F7*1.2)</f>
        <v>7020</v>
      </c>
      <c r="H7" s="126" t="s">
        <v>46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</row>
    <row r="8" spans="1:253" s="110" customFormat="1" ht="15">
      <c r="A8" s="67">
        <v>2</v>
      </c>
      <c r="B8" s="19" t="s">
        <v>47</v>
      </c>
      <c r="C8" s="110" t="s">
        <v>48</v>
      </c>
      <c r="D8" s="19">
        <v>2</v>
      </c>
      <c r="E8" s="19">
        <v>1950</v>
      </c>
      <c r="F8" s="20">
        <f t="shared" si="0"/>
        <v>3900</v>
      </c>
      <c r="G8" s="20">
        <f t="shared" si="1"/>
        <v>4680</v>
      </c>
      <c r="H8" s="125" t="s">
        <v>41</v>
      </c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</row>
    <row r="9" spans="1:253" s="110" customFormat="1" ht="20.25" customHeight="1">
      <c r="A9" s="67">
        <v>3</v>
      </c>
      <c r="B9" s="19" t="s">
        <v>54</v>
      </c>
      <c r="C9" s="19" t="s">
        <v>59</v>
      </c>
      <c r="D9" s="19">
        <v>3</v>
      </c>
      <c r="E9" s="19">
        <v>215</v>
      </c>
      <c r="F9" s="20">
        <f t="shared" si="0"/>
        <v>645</v>
      </c>
      <c r="G9" s="20">
        <f t="shared" si="1"/>
        <v>774</v>
      </c>
      <c r="H9" s="126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</row>
    <row r="10" spans="1:253" s="110" customFormat="1" ht="15">
      <c r="A10" s="67"/>
      <c r="B10" s="19"/>
      <c r="C10" s="110" t="s">
        <v>61</v>
      </c>
      <c r="D10" s="19">
        <v>2</v>
      </c>
      <c r="E10" s="19">
        <v>540</v>
      </c>
      <c r="F10" s="20">
        <f t="shared" si="0"/>
        <v>1080</v>
      </c>
      <c r="G10" s="20">
        <f t="shared" si="1"/>
        <v>1296</v>
      </c>
      <c r="H10" s="126" t="s">
        <v>55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</row>
    <row r="11" spans="1:253" s="110" customFormat="1" ht="15">
      <c r="A11" s="67"/>
      <c r="B11" s="19"/>
      <c r="C11" s="19" t="s">
        <v>60</v>
      </c>
      <c r="D11" s="19">
        <v>3</v>
      </c>
      <c r="E11" s="19">
        <v>155</v>
      </c>
      <c r="F11" s="20">
        <f t="shared" si="0"/>
        <v>465</v>
      </c>
      <c r="G11" s="20">
        <f t="shared" si="1"/>
        <v>558</v>
      </c>
      <c r="H11" s="126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</row>
    <row r="12" spans="1:253" s="110" customFormat="1" ht="15">
      <c r="A12" s="67">
        <v>4</v>
      </c>
      <c r="B12" s="19" t="s">
        <v>56</v>
      </c>
      <c r="C12" s="19" t="s">
        <v>57</v>
      </c>
      <c r="D12" s="19">
        <v>1</v>
      </c>
      <c r="E12" s="19">
        <v>540</v>
      </c>
      <c r="F12" s="20">
        <f t="shared" si="0"/>
        <v>540</v>
      </c>
      <c r="G12" s="20">
        <f t="shared" si="1"/>
        <v>648</v>
      </c>
      <c r="H12" s="126" t="s">
        <v>58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</row>
    <row r="13" spans="1:253" ht="15">
      <c r="A13" s="67">
        <v>5</v>
      </c>
      <c r="B13" s="19" t="s">
        <v>62</v>
      </c>
      <c r="C13" s="19" t="s">
        <v>63</v>
      </c>
      <c r="D13" s="19">
        <v>1</v>
      </c>
      <c r="E13" s="19">
        <v>600</v>
      </c>
      <c r="F13" s="20">
        <f t="shared" si="0"/>
        <v>600</v>
      </c>
      <c r="G13" s="20">
        <f aca="true" t="shared" si="2" ref="G13:G25">SUM(F13*1.2)</f>
        <v>720</v>
      </c>
      <c r="H13" s="126" t="s">
        <v>64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ht="15">
      <c r="A14" s="67"/>
      <c r="B14" s="19"/>
      <c r="C14" s="19" t="s">
        <v>65</v>
      </c>
      <c r="D14" s="19">
        <v>2</v>
      </c>
      <c r="E14" s="19">
        <v>440</v>
      </c>
      <c r="F14" s="20">
        <f t="shared" si="0"/>
        <v>880</v>
      </c>
      <c r="G14" s="20">
        <f t="shared" si="2"/>
        <v>1056</v>
      </c>
      <c r="H14" s="12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ht="15">
      <c r="A15" s="67"/>
      <c r="B15" s="19"/>
      <c r="C15" s="123" t="s">
        <v>67</v>
      </c>
      <c r="D15" s="19">
        <v>14</v>
      </c>
      <c r="E15" s="19">
        <v>640</v>
      </c>
      <c r="F15" s="20">
        <f t="shared" si="0"/>
        <v>8960</v>
      </c>
      <c r="G15" s="20">
        <f t="shared" si="2"/>
        <v>10752</v>
      </c>
      <c r="H15" s="12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ht="15">
      <c r="A16" s="67">
        <v>6</v>
      </c>
      <c r="B16" s="19" t="s">
        <v>66</v>
      </c>
      <c r="C16" s="122" t="s">
        <v>68</v>
      </c>
      <c r="D16" s="19">
        <v>7</v>
      </c>
      <c r="E16" s="19">
        <v>640</v>
      </c>
      <c r="F16" s="20">
        <f t="shared" si="0"/>
        <v>4480</v>
      </c>
      <c r="G16" s="20">
        <f t="shared" si="2"/>
        <v>5376</v>
      </c>
      <c r="H16" s="126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ht="15">
      <c r="A17" s="67"/>
      <c r="B17" s="19"/>
      <c r="C17" s="19" t="s">
        <v>70</v>
      </c>
      <c r="D17" s="19">
        <v>3</v>
      </c>
      <c r="E17" s="19">
        <v>155</v>
      </c>
      <c r="F17" s="20">
        <f t="shared" si="0"/>
        <v>465</v>
      </c>
      <c r="G17" s="20">
        <f t="shared" si="2"/>
        <v>558</v>
      </c>
      <c r="H17" s="126" t="s">
        <v>69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ht="15">
      <c r="A18" s="67"/>
      <c r="B18" s="19"/>
      <c r="C18" s="19" t="s">
        <v>71</v>
      </c>
      <c r="D18" s="19">
        <v>1</v>
      </c>
      <c r="E18" s="19">
        <v>300</v>
      </c>
      <c r="F18" s="20">
        <f aca="true" t="shared" si="3" ref="F18:F24">SUM(D18*E18)</f>
        <v>300</v>
      </c>
      <c r="G18" s="20">
        <f t="shared" si="2"/>
        <v>360</v>
      </c>
      <c r="H18" s="126" t="s">
        <v>72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ht="15">
      <c r="A19" s="67"/>
      <c r="B19" s="19"/>
      <c r="C19" s="19" t="s">
        <v>73</v>
      </c>
      <c r="D19" s="19">
        <v>1</v>
      </c>
      <c r="E19" s="19">
        <v>215</v>
      </c>
      <c r="F19" s="20">
        <f t="shared" si="3"/>
        <v>215</v>
      </c>
      <c r="G19" s="20">
        <f t="shared" si="2"/>
        <v>258</v>
      </c>
      <c r="H19" s="126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ht="15">
      <c r="A20" s="67"/>
      <c r="B20" s="19"/>
      <c r="C20" s="124" t="s">
        <v>74</v>
      </c>
      <c r="D20" s="19">
        <v>1</v>
      </c>
      <c r="E20" s="19">
        <v>540</v>
      </c>
      <c r="F20" s="20">
        <f t="shared" si="3"/>
        <v>540</v>
      </c>
      <c r="G20" s="20">
        <f t="shared" si="2"/>
        <v>648</v>
      </c>
      <c r="H20" s="126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253" ht="15">
      <c r="A21" s="127">
        <v>9</v>
      </c>
      <c r="B21" s="128" t="s">
        <v>82</v>
      </c>
      <c r="C21" s="128"/>
      <c r="D21" s="128">
        <v>8</v>
      </c>
      <c r="E21" s="128">
        <v>1950</v>
      </c>
      <c r="F21" s="129">
        <f t="shared" si="3"/>
        <v>15600</v>
      </c>
      <c r="G21" s="129">
        <f t="shared" si="2"/>
        <v>18720</v>
      </c>
      <c r="H21" s="136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</row>
    <row r="22" spans="1:254" ht="15">
      <c r="A22" s="127">
        <v>10</v>
      </c>
      <c r="B22" s="128" t="s">
        <v>83</v>
      </c>
      <c r="C22" s="128"/>
      <c r="D22" s="128">
        <v>5</v>
      </c>
      <c r="E22" s="128">
        <v>600</v>
      </c>
      <c r="F22" s="129">
        <f t="shared" si="3"/>
        <v>3000</v>
      </c>
      <c r="G22" s="129">
        <f t="shared" si="2"/>
        <v>3600</v>
      </c>
      <c r="H22" s="132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</row>
    <row r="23" spans="1:254" ht="15">
      <c r="A23" s="151">
        <v>11</v>
      </c>
      <c r="B23" s="152" t="s">
        <v>147</v>
      </c>
      <c r="C23" s="153" t="s">
        <v>148</v>
      </c>
      <c r="D23" s="153">
        <v>1</v>
      </c>
      <c r="E23" s="154">
        <v>540</v>
      </c>
      <c r="F23" s="155">
        <f t="shared" si="3"/>
        <v>540</v>
      </c>
      <c r="G23" s="155">
        <f>SUM(F23*1.2)</f>
        <v>648</v>
      </c>
      <c r="H23" s="13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</row>
    <row r="24" spans="1:254" ht="15">
      <c r="A24" s="151">
        <v>12</v>
      </c>
      <c r="B24" s="152" t="s">
        <v>174</v>
      </c>
      <c r="C24" s="153" t="s">
        <v>168</v>
      </c>
      <c r="D24" s="153">
        <v>1</v>
      </c>
      <c r="E24" s="154">
        <v>525</v>
      </c>
      <c r="F24" s="155">
        <f t="shared" si="3"/>
        <v>525</v>
      </c>
      <c r="G24" s="155">
        <f>SUM(F24*1.2)</f>
        <v>630</v>
      </c>
      <c r="H24" s="132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</row>
    <row r="25" spans="1:254" ht="30.75">
      <c r="A25" s="67">
        <v>13</v>
      </c>
      <c r="B25" s="19" t="s">
        <v>145</v>
      </c>
      <c r="C25" s="19"/>
      <c r="D25" s="19">
        <v>1</v>
      </c>
      <c r="E25" s="128">
        <v>600</v>
      </c>
      <c r="F25" s="20">
        <f t="shared" si="0"/>
        <v>600</v>
      </c>
      <c r="G25" s="20">
        <f t="shared" si="2"/>
        <v>720</v>
      </c>
      <c r="H25" s="34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</row>
    <row r="26" spans="8:254" ht="15">
      <c r="H26" s="156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</row>
    <row r="27" spans="1:255" ht="15.75" thickBot="1">
      <c r="A27" s="68"/>
      <c r="B27" s="183" t="s">
        <v>7</v>
      </c>
      <c r="C27" s="184"/>
      <c r="D27" s="95"/>
      <c r="E27" s="95"/>
      <c r="F27" s="21">
        <f>SUM(F7:F23)-F25</f>
        <v>47460</v>
      </c>
      <c r="G27" s="21">
        <f>SUM(G7:G24)-G25</f>
        <v>57582</v>
      </c>
      <c r="H27" s="56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ht="31.5" thickBot="1">
      <c r="A28" s="111" t="s">
        <v>0</v>
      </c>
      <c r="B28" s="96" t="s">
        <v>31</v>
      </c>
      <c r="C28" s="97" t="s">
        <v>2</v>
      </c>
      <c r="D28" s="112" t="s">
        <v>39</v>
      </c>
      <c r="E28" s="112" t="s">
        <v>40</v>
      </c>
      <c r="F28" s="97" t="s">
        <v>3</v>
      </c>
      <c r="G28" s="97" t="s">
        <v>4</v>
      </c>
      <c r="H28" s="98" t="s">
        <v>5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ht="15">
      <c r="A29" s="185" t="s">
        <v>8</v>
      </c>
      <c r="B29" s="186"/>
      <c r="C29" s="186"/>
      <c r="D29" s="186"/>
      <c r="E29" s="186"/>
      <c r="F29" s="186"/>
      <c r="G29" s="186"/>
      <c r="H29" s="18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ht="15">
      <c r="A30" s="67"/>
      <c r="B30" s="19"/>
      <c r="C30" s="19"/>
      <c r="D30" s="19"/>
      <c r="E30" s="19"/>
      <c r="F30" s="20">
        <f aca="true" t="shared" si="4" ref="F30:F38">SUM(D30*E30)</f>
        <v>0</v>
      </c>
      <c r="G30" s="20">
        <f aca="true" t="shared" si="5" ref="G30:G38">SUM(F30*1.2)</f>
        <v>0</v>
      </c>
      <c r="H30" s="34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ht="15">
      <c r="A31" s="67"/>
      <c r="B31" s="19"/>
      <c r="C31" s="19"/>
      <c r="D31" s="19"/>
      <c r="E31" s="19"/>
      <c r="F31" s="20">
        <f t="shared" si="4"/>
        <v>0</v>
      </c>
      <c r="G31" s="20">
        <f t="shared" si="5"/>
        <v>0</v>
      </c>
      <c r="H31" s="34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ht="15">
      <c r="A32" s="67"/>
      <c r="B32" s="19"/>
      <c r="C32" s="19"/>
      <c r="D32" s="19"/>
      <c r="E32" s="19"/>
      <c r="F32" s="20">
        <f t="shared" si="4"/>
        <v>0</v>
      </c>
      <c r="G32" s="20">
        <f t="shared" si="5"/>
        <v>0</v>
      </c>
      <c r="H32" s="3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ht="15">
      <c r="A33" s="67"/>
      <c r="B33" s="19"/>
      <c r="C33" s="19"/>
      <c r="D33" s="19"/>
      <c r="E33" s="19"/>
      <c r="F33" s="20">
        <f t="shared" si="4"/>
        <v>0</v>
      </c>
      <c r="G33" s="20">
        <f t="shared" si="5"/>
        <v>0</v>
      </c>
      <c r="H33" s="3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ht="15">
      <c r="A34" s="67"/>
      <c r="B34" s="19"/>
      <c r="C34" s="19"/>
      <c r="D34" s="19"/>
      <c r="E34" s="19"/>
      <c r="F34" s="20">
        <f t="shared" si="4"/>
        <v>0</v>
      </c>
      <c r="G34" s="20">
        <f t="shared" si="5"/>
        <v>0</v>
      </c>
      <c r="H34" s="34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ht="15">
      <c r="A35" s="67"/>
      <c r="B35" s="19"/>
      <c r="C35" s="19"/>
      <c r="D35" s="19"/>
      <c r="E35" s="19"/>
      <c r="F35" s="20">
        <f t="shared" si="4"/>
        <v>0</v>
      </c>
      <c r="G35" s="20">
        <f t="shared" si="5"/>
        <v>0</v>
      </c>
      <c r="H35" s="34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ht="15">
      <c r="A36" s="67"/>
      <c r="B36" s="19"/>
      <c r="C36" s="19"/>
      <c r="D36" s="19"/>
      <c r="E36" s="19"/>
      <c r="F36" s="20">
        <f t="shared" si="4"/>
        <v>0</v>
      </c>
      <c r="G36" s="20">
        <f t="shared" si="5"/>
        <v>0</v>
      </c>
      <c r="H36" s="3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ht="15">
      <c r="A37" s="67"/>
      <c r="B37" s="19"/>
      <c r="C37" s="19"/>
      <c r="D37" s="19"/>
      <c r="E37" s="19"/>
      <c r="F37" s="20">
        <f t="shared" si="4"/>
        <v>0</v>
      </c>
      <c r="G37" s="20">
        <f t="shared" si="5"/>
        <v>0</v>
      </c>
      <c r="H37" s="34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255" ht="15">
      <c r="A38" s="67"/>
      <c r="B38" s="19"/>
      <c r="C38" s="19"/>
      <c r="D38" s="19"/>
      <c r="E38" s="19"/>
      <c r="F38" s="20">
        <f t="shared" si="4"/>
        <v>0</v>
      </c>
      <c r="G38" s="20">
        <f t="shared" si="5"/>
        <v>0</v>
      </c>
      <c r="H38" s="34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1:8" s="8" customFormat="1" ht="22.5" customHeight="1" thickBot="1">
      <c r="A39" s="86"/>
      <c r="B39" s="182" t="s">
        <v>36</v>
      </c>
      <c r="C39" s="182"/>
      <c r="D39" s="89"/>
      <c r="E39" s="89"/>
      <c r="F39" s="87">
        <f>SUM(F30:F38)</f>
        <v>0</v>
      </c>
      <c r="G39" s="87">
        <f>SUM(G30:G38)</f>
        <v>0</v>
      </c>
      <c r="H39" s="88"/>
    </row>
    <row r="40" spans="1:8" s="8" customFormat="1" ht="31.5" thickBot="1">
      <c r="A40" s="111" t="s">
        <v>0</v>
      </c>
      <c r="B40" s="60" t="s">
        <v>31</v>
      </c>
      <c r="C40" s="28" t="s">
        <v>2</v>
      </c>
      <c r="D40" s="112" t="s">
        <v>39</v>
      </c>
      <c r="E40" s="112" t="s">
        <v>40</v>
      </c>
      <c r="F40" s="27" t="s">
        <v>3</v>
      </c>
      <c r="G40" s="27" t="s">
        <v>4</v>
      </c>
      <c r="H40" s="28" t="s">
        <v>5</v>
      </c>
    </row>
    <row r="41" spans="1:8" s="8" customFormat="1" ht="15.75" thickBot="1">
      <c r="A41" s="168" t="s">
        <v>33</v>
      </c>
      <c r="B41" s="169"/>
      <c r="C41" s="169"/>
      <c r="D41" s="169"/>
      <c r="E41" s="169"/>
      <c r="F41" s="169"/>
      <c r="G41" s="169"/>
      <c r="H41" s="171"/>
    </row>
    <row r="42" spans="1:8" s="8" customFormat="1" ht="15">
      <c r="A42" s="127">
        <v>1</v>
      </c>
      <c r="B42" s="128" t="s">
        <v>146</v>
      </c>
      <c r="C42" s="128" t="s">
        <v>81</v>
      </c>
      <c r="D42" s="128">
        <v>1</v>
      </c>
      <c r="E42" s="128">
        <v>600</v>
      </c>
      <c r="F42" s="129">
        <f>SUM(D42*E42)</f>
        <v>600</v>
      </c>
      <c r="G42" s="129">
        <f>SUM(F42*1.2)</f>
        <v>720</v>
      </c>
      <c r="H42" s="132" t="s">
        <v>84</v>
      </c>
    </row>
    <row r="43" spans="1:8" s="8" customFormat="1" ht="15">
      <c r="A43" s="33"/>
      <c r="B43" s="19"/>
      <c r="C43" s="19"/>
      <c r="D43" s="19"/>
      <c r="E43" s="19"/>
      <c r="F43" s="20">
        <f>SUM(D43*E43)</f>
        <v>0</v>
      </c>
      <c r="G43" s="20">
        <f>SUM(F43*1.2)</f>
        <v>0</v>
      </c>
      <c r="H43" s="34"/>
    </row>
    <row r="44" spans="1:8" s="8" customFormat="1" ht="15">
      <c r="A44" s="33"/>
      <c r="B44" s="19"/>
      <c r="C44" s="19"/>
      <c r="D44" s="19"/>
      <c r="E44" s="19"/>
      <c r="F44" s="20">
        <f>SUM(D44*E44)</f>
        <v>0</v>
      </c>
      <c r="G44" s="20">
        <f>SUM(F44*1.2)</f>
        <v>0</v>
      </c>
      <c r="H44" s="34"/>
    </row>
    <row r="45" spans="1:8" s="8" customFormat="1" ht="15">
      <c r="A45" s="33"/>
      <c r="B45" s="19"/>
      <c r="C45" s="19"/>
      <c r="D45" s="19"/>
      <c r="E45" s="19"/>
      <c r="F45" s="20">
        <f>SUM(D45*E45)</f>
        <v>0</v>
      </c>
      <c r="G45" s="20">
        <f>SUM(F45*1.2)</f>
        <v>0</v>
      </c>
      <c r="H45" s="34"/>
    </row>
    <row r="46" spans="1:8" s="8" customFormat="1" ht="15.75" thickBot="1">
      <c r="A46" s="91"/>
      <c r="B46" s="92"/>
      <c r="C46" s="92"/>
      <c r="D46" s="92"/>
      <c r="E46" s="92"/>
      <c r="F46" s="20">
        <f>SUM(D46*E46)</f>
        <v>0</v>
      </c>
      <c r="G46" s="93">
        <f>SUM(F46*1.2)</f>
        <v>0</v>
      </c>
      <c r="H46" s="94"/>
    </row>
    <row r="47" spans="1:255" ht="15.75" thickBot="1">
      <c r="A47" s="70"/>
      <c r="B47" s="172" t="s">
        <v>9</v>
      </c>
      <c r="C47" s="173"/>
      <c r="D47" s="65"/>
      <c r="E47" s="65"/>
      <c r="F47" s="25">
        <f>SUM(F42:F46)</f>
        <v>600</v>
      </c>
      <c r="G47" s="25">
        <f>SUM(G42:G46)</f>
        <v>720</v>
      </c>
      <c r="H47" s="26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ht="31.5" thickBot="1">
      <c r="A48" s="111" t="s">
        <v>0</v>
      </c>
      <c r="B48" s="59" t="s">
        <v>31</v>
      </c>
      <c r="C48" s="16" t="s">
        <v>2</v>
      </c>
      <c r="D48" s="112" t="s">
        <v>39</v>
      </c>
      <c r="E48" s="112" t="s">
        <v>40</v>
      </c>
      <c r="F48" s="16" t="s">
        <v>3</v>
      </c>
      <c r="G48" s="16" t="s">
        <v>4</v>
      </c>
      <c r="H48" s="17" t="s">
        <v>5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ht="15.75" thickBot="1">
      <c r="A49" s="168" t="s">
        <v>10</v>
      </c>
      <c r="B49" s="169"/>
      <c r="C49" s="169"/>
      <c r="D49" s="169"/>
      <c r="E49" s="169"/>
      <c r="F49" s="169"/>
      <c r="G49" s="169"/>
      <c r="H49" s="171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5">
      <c r="A50" s="130">
        <v>1</v>
      </c>
      <c r="B50" s="125" t="s">
        <v>79</v>
      </c>
      <c r="C50" s="125" t="s">
        <v>80</v>
      </c>
      <c r="D50" s="125">
        <v>4</v>
      </c>
      <c r="E50" s="125">
        <v>640</v>
      </c>
      <c r="F50" s="131">
        <f>SUM(D50*E50)</f>
        <v>2560</v>
      </c>
      <c r="G50" s="131">
        <f>SUM(F50*1.2)</f>
        <v>3072</v>
      </c>
      <c r="H50" s="34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ht="15">
      <c r="A51" s="67"/>
      <c r="B51" s="19"/>
      <c r="C51" s="19"/>
      <c r="D51" s="19"/>
      <c r="E51" s="19"/>
      <c r="F51" s="20">
        <f>SUM(D51*E51)</f>
        <v>0</v>
      </c>
      <c r="G51" s="20">
        <f>SUM(F51*1.2)</f>
        <v>0</v>
      </c>
      <c r="H51" s="34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5">
      <c r="A52" s="67"/>
      <c r="B52" s="19"/>
      <c r="C52" s="19"/>
      <c r="D52" s="19"/>
      <c r="E52" s="19"/>
      <c r="F52" s="20">
        <f>SUM(D52*E52)</f>
        <v>0</v>
      </c>
      <c r="G52" s="20">
        <f>SUM(F52*1.2)</f>
        <v>0</v>
      </c>
      <c r="H52" s="34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ht="15">
      <c r="A53" s="67"/>
      <c r="B53" s="19"/>
      <c r="C53" s="19"/>
      <c r="D53" s="19"/>
      <c r="E53" s="19"/>
      <c r="F53" s="20">
        <f>SUM(D53*E53)</f>
        <v>0</v>
      </c>
      <c r="G53" s="20">
        <f>SUM(F53*1.2)</f>
        <v>0</v>
      </c>
      <c r="H53" s="34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15.75" thickBot="1">
      <c r="A54" s="71"/>
      <c r="B54" s="22"/>
      <c r="C54" s="22"/>
      <c r="D54" s="22"/>
      <c r="E54" s="22"/>
      <c r="F54" s="20">
        <f>SUM(D54*E54)</f>
        <v>0</v>
      </c>
      <c r="G54" s="23">
        <f>SUM(F54*1.2)</f>
        <v>0</v>
      </c>
      <c r="H54" s="36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ht="15.75" thickBot="1">
      <c r="A55" s="72"/>
      <c r="B55" s="172" t="s">
        <v>11</v>
      </c>
      <c r="C55" s="173"/>
      <c r="D55" s="65"/>
      <c r="E55" s="65"/>
      <c r="F55" s="25">
        <f>SUM(F50:F54)</f>
        <v>2560</v>
      </c>
      <c r="G55" s="25">
        <f>SUM(G50:G54)</f>
        <v>3072</v>
      </c>
      <c r="H55" s="3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5.75" thickBot="1">
      <c r="A56" s="180" t="s">
        <v>12</v>
      </c>
      <c r="B56" s="181"/>
      <c r="C56" s="181"/>
      <c r="D56" s="63"/>
      <c r="E56" s="63"/>
      <c r="F56" s="39">
        <f>SUM(F27+F39+F47+F55)</f>
        <v>50620</v>
      </c>
      <c r="G56" s="39">
        <f>SUM(G27+G39+G47+G55)</f>
        <v>61374</v>
      </c>
      <c r="H56" s="40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ht="15.75" thickBot="1">
      <c r="A57" s="73"/>
      <c r="B57" s="42"/>
      <c r="C57" s="42"/>
      <c r="D57" s="42"/>
      <c r="E57" s="42"/>
      <c r="F57" s="42"/>
      <c r="G57" s="42"/>
      <c r="H57" s="43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15">
      <c r="A58" s="74"/>
      <c r="B58" s="45"/>
      <c r="C58" s="45"/>
      <c r="D58" s="45"/>
      <c r="E58" s="45"/>
      <c r="F58" s="46" t="s">
        <v>13</v>
      </c>
      <c r="G58" s="47" t="s">
        <v>14</v>
      </c>
      <c r="H58" s="4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ht="15">
      <c r="A59" s="162" t="s">
        <v>15</v>
      </c>
      <c r="B59" s="163"/>
      <c r="C59" s="163"/>
      <c r="D59" s="114"/>
      <c r="E59" s="114"/>
      <c r="F59" s="54">
        <v>51200</v>
      </c>
      <c r="G59" s="53">
        <f>SUM(F59*1.2)</f>
        <v>61440</v>
      </c>
      <c r="H59" s="4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15">
      <c r="A60" s="164" t="s">
        <v>16</v>
      </c>
      <c r="B60" s="165"/>
      <c r="C60" s="165"/>
      <c r="D60" s="115"/>
      <c r="E60" s="115"/>
      <c r="F60" s="49">
        <f>F56</f>
        <v>50620</v>
      </c>
      <c r="G60" s="49">
        <f>G56</f>
        <v>61374</v>
      </c>
      <c r="H60" s="4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ht="15.75" thickBot="1">
      <c r="A61" s="75"/>
      <c r="B61" s="166" t="s">
        <v>17</v>
      </c>
      <c r="C61" s="166"/>
      <c r="D61" s="64"/>
      <c r="E61" s="64"/>
      <c r="F61" s="51">
        <f>SUM(F59-F60)</f>
        <v>580</v>
      </c>
      <c r="G61" s="52">
        <f>SUM(G59-G60)</f>
        <v>66</v>
      </c>
      <c r="H61" s="57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" ht="14.25">
      <c r="A62" s="11"/>
      <c r="B62" s="10"/>
    </row>
    <row r="63" ht="15">
      <c r="A63" s="12"/>
    </row>
    <row r="64" spans="1:2" ht="15">
      <c r="A64" s="13"/>
      <c r="B64" s="14"/>
    </row>
  </sheetData>
  <sheetProtection/>
  <mergeCells count="16">
    <mergeCell ref="A6:H6"/>
    <mergeCell ref="B39:C39"/>
    <mergeCell ref="B27:C27"/>
    <mergeCell ref="A29:H29"/>
    <mergeCell ref="A1:H1"/>
    <mergeCell ref="A2:H2"/>
    <mergeCell ref="A3:H3"/>
    <mergeCell ref="A4:H4"/>
    <mergeCell ref="B61:C61"/>
    <mergeCell ref="A41:H41"/>
    <mergeCell ref="B47:C47"/>
    <mergeCell ref="B55:C55"/>
    <mergeCell ref="A49:H49"/>
    <mergeCell ref="A56:C56"/>
    <mergeCell ref="A59:C59"/>
    <mergeCell ref="A60:C60"/>
  </mergeCells>
  <hyperlinks>
    <hyperlink ref="B5" r:id="rId1" display="http://www.toshiba.bg/contents/bg_BG/PRODUCT_DESC/files/1159092.pdf"/>
    <hyperlink ref="B28" r:id="rId2" display="http://www.toshiba.bg/contents/bg_BG/PRODUCT_DESC/files/1159092.pdf"/>
    <hyperlink ref="B48" r:id="rId3" display="http://www.toshiba.bg/contents/bg_BG/PRODUCT_DESC/files/1159092.pdf"/>
  </hyperlink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5" r:id="rId4"/>
  <headerFooter>
    <oddFooter>&amp;CPage &amp;P of &amp;N</oddFooter>
  </headerFooter>
  <rowBreaks count="3" manualBreakCount="3">
    <brk id="27" max="5" man="1"/>
    <brk id="47" max="5" man="1"/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6">
      <selection activeCell="G45" sqref="G45"/>
    </sheetView>
  </sheetViews>
  <sheetFormatPr defaultColWidth="9.140625" defaultRowHeight="15"/>
  <cols>
    <col min="1" max="1" width="7.140625" style="9" customWidth="1"/>
    <col min="2" max="2" width="38.8515625" style="8" customWidth="1"/>
    <col min="3" max="3" width="28.28125" style="8" customWidth="1"/>
    <col min="4" max="5" width="10.421875" style="8" customWidth="1"/>
    <col min="6" max="6" width="19.57421875" style="8" customWidth="1"/>
    <col min="7" max="7" width="18.28125" style="8" customWidth="1"/>
    <col min="8" max="8" width="29.57421875" style="8" customWidth="1"/>
    <col min="9" max="16384" width="9.140625" style="8" customWidth="1"/>
  </cols>
  <sheetData>
    <row r="1" spans="1:8" ht="18" customHeight="1">
      <c r="A1" s="178" t="s">
        <v>20</v>
      </c>
      <c r="B1" s="178"/>
      <c r="C1" s="178"/>
      <c r="D1" s="178"/>
      <c r="E1" s="178"/>
      <c r="F1" s="178"/>
      <c r="G1" s="178"/>
      <c r="H1" s="178"/>
    </row>
    <row r="2" spans="1:9" ht="18" customHeight="1">
      <c r="A2" s="167" t="s">
        <v>23</v>
      </c>
      <c r="B2" s="167"/>
      <c r="C2" s="167"/>
      <c r="D2" s="167"/>
      <c r="E2" s="167"/>
      <c r="F2" s="167"/>
      <c r="G2" s="167"/>
      <c r="H2" s="167"/>
      <c r="I2" s="7"/>
    </row>
    <row r="3" spans="1:9" ht="127.5" customHeight="1">
      <c r="A3" s="179" t="s">
        <v>22</v>
      </c>
      <c r="B3" s="179"/>
      <c r="C3" s="179"/>
      <c r="D3" s="179"/>
      <c r="E3" s="179"/>
      <c r="F3" s="179"/>
      <c r="G3" s="179"/>
      <c r="H3" s="179"/>
      <c r="I3" s="6"/>
    </row>
    <row r="4" spans="1:256" s="10" customFormat="1" ht="33.75" customHeight="1" thickBot="1">
      <c r="A4" s="179" t="s">
        <v>19</v>
      </c>
      <c r="B4" s="179"/>
      <c r="C4" s="179"/>
      <c r="D4" s="179"/>
      <c r="E4" s="179"/>
      <c r="F4" s="179"/>
      <c r="G4" s="179"/>
      <c r="H4" s="179"/>
      <c r="I4" s="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0" customFormat="1" ht="33.75" customHeight="1" thickBot="1">
      <c r="A5" s="111" t="s">
        <v>0</v>
      </c>
      <c r="B5" s="59" t="s">
        <v>31</v>
      </c>
      <c r="C5" s="16" t="s">
        <v>2</v>
      </c>
      <c r="D5" s="112" t="s">
        <v>39</v>
      </c>
      <c r="E5" s="112" t="s">
        <v>40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10" customFormat="1" ht="15.75" thickBot="1">
      <c r="A6" s="168" t="s">
        <v>6</v>
      </c>
      <c r="B6" s="169"/>
      <c r="C6" s="169"/>
      <c r="D6" s="169"/>
      <c r="E6" s="169"/>
      <c r="F6" s="169"/>
      <c r="G6" s="169"/>
      <c r="H6" s="171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10" customFormat="1" ht="15">
      <c r="A7" s="33"/>
      <c r="B7" s="19"/>
      <c r="C7" s="19"/>
      <c r="D7" s="19"/>
      <c r="E7" s="19"/>
      <c r="F7" s="20">
        <f aca="true" t="shared" si="0" ref="F7:F12">SUM(D7*E7)</f>
        <v>0</v>
      </c>
      <c r="G7" s="20">
        <f aca="true" t="shared" si="1" ref="G7:G12">SUM(F7*1.2)</f>
        <v>0</v>
      </c>
      <c r="H7" s="34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0" customFormat="1" ht="15">
      <c r="A8" s="33"/>
      <c r="B8" s="19"/>
      <c r="C8" s="19"/>
      <c r="D8" s="19"/>
      <c r="E8" s="19"/>
      <c r="F8" s="20">
        <f t="shared" si="0"/>
        <v>0</v>
      </c>
      <c r="G8" s="20">
        <f t="shared" si="1"/>
        <v>0</v>
      </c>
      <c r="H8" s="34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0" customFormat="1" ht="15">
      <c r="A9" s="33"/>
      <c r="B9" s="19"/>
      <c r="C9" s="19"/>
      <c r="D9" s="19"/>
      <c r="E9" s="19"/>
      <c r="F9" s="20">
        <f t="shared" si="0"/>
        <v>0</v>
      </c>
      <c r="G9" s="20">
        <f t="shared" si="1"/>
        <v>0</v>
      </c>
      <c r="H9" s="34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0" customFormat="1" ht="15">
      <c r="A10" s="33"/>
      <c r="B10" s="19"/>
      <c r="C10" s="19"/>
      <c r="D10" s="19"/>
      <c r="E10" s="19"/>
      <c r="F10" s="20">
        <f t="shared" si="0"/>
        <v>0</v>
      </c>
      <c r="G10" s="20">
        <f t="shared" si="1"/>
        <v>0</v>
      </c>
      <c r="H10" s="34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0" customFormat="1" ht="15">
      <c r="A11" s="33"/>
      <c r="B11" s="19"/>
      <c r="C11" s="19"/>
      <c r="D11" s="19"/>
      <c r="E11" s="19"/>
      <c r="F11" s="20">
        <f t="shared" si="0"/>
        <v>0</v>
      </c>
      <c r="G11" s="20">
        <f t="shared" si="1"/>
        <v>0</v>
      </c>
      <c r="H11" s="34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0" customFormat="1" ht="15">
      <c r="A12" s="33"/>
      <c r="B12" s="19"/>
      <c r="C12" s="19"/>
      <c r="D12" s="19"/>
      <c r="E12" s="19"/>
      <c r="F12" s="20">
        <f t="shared" si="0"/>
        <v>0</v>
      </c>
      <c r="G12" s="20">
        <f t="shared" si="1"/>
        <v>0</v>
      </c>
      <c r="H12" s="34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0" customFormat="1" ht="15.75" thickBot="1">
      <c r="A13" s="55"/>
      <c r="B13" s="174" t="s">
        <v>7</v>
      </c>
      <c r="C13" s="175"/>
      <c r="D13" s="95"/>
      <c r="E13" s="95"/>
      <c r="F13" s="21">
        <f>SUM(F7:F12)</f>
        <v>0</v>
      </c>
      <c r="G13" s="21">
        <f>SUM(G7:G12)</f>
        <v>0</v>
      </c>
      <c r="H13" s="5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0" customFormat="1" ht="31.5" thickBot="1">
      <c r="A14" s="111" t="s">
        <v>0</v>
      </c>
      <c r="B14" s="59" t="s">
        <v>31</v>
      </c>
      <c r="C14" s="16" t="s">
        <v>2</v>
      </c>
      <c r="D14" s="112" t="s">
        <v>39</v>
      </c>
      <c r="E14" s="112" t="s">
        <v>40</v>
      </c>
      <c r="F14" s="16" t="s">
        <v>3</v>
      </c>
      <c r="G14" s="16" t="s">
        <v>4</v>
      </c>
      <c r="H14" s="17" t="s">
        <v>5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0" customFormat="1" ht="15.75" thickBot="1">
      <c r="A15" s="168" t="s">
        <v>8</v>
      </c>
      <c r="B15" s="169"/>
      <c r="C15" s="169"/>
      <c r="D15" s="169"/>
      <c r="E15" s="169"/>
      <c r="F15" s="169"/>
      <c r="G15" s="169"/>
      <c r="H15" s="17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0" customFormat="1" ht="15">
      <c r="A16" s="33"/>
      <c r="B16" s="19"/>
      <c r="C16" s="19"/>
      <c r="D16" s="19"/>
      <c r="E16" s="19"/>
      <c r="F16" s="20">
        <f aca="true" t="shared" si="2" ref="F16:F23">SUM(D16*E16)</f>
        <v>0</v>
      </c>
      <c r="G16" s="20">
        <f aca="true" t="shared" si="3" ref="G16:G23">SUM(F16*1.2)</f>
        <v>0</v>
      </c>
      <c r="H16" s="34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0" customFormat="1" ht="15">
      <c r="A17" s="33"/>
      <c r="B17" s="19"/>
      <c r="C17" s="19"/>
      <c r="D17" s="19"/>
      <c r="E17" s="19"/>
      <c r="F17" s="20">
        <f t="shared" si="2"/>
        <v>0</v>
      </c>
      <c r="G17" s="20">
        <f t="shared" si="3"/>
        <v>0</v>
      </c>
      <c r="H17" s="34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0" customFormat="1" ht="15">
      <c r="A18" s="33"/>
      <c r="B18" s="19"/>
      <c r="C18" s="19"/>
      <c r="D18" s="19"/>
      <c r="E18" s="19"/>
      <c r="F18" s="20">
        <f t="shared" si="2"/>
        <v>0</v>
      </c>
      <c r="G18" s="20">
        <f>SUM(F18*1.2)</f>
        <v>0</v>
      </c>
      <c r="H18" s="34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0" customFormat="1" ht="15">
      <c r="A19" s="33"/>
      <c r="B19" s="19"/>
      <c r="C19" s="19"/>
      <c r="D19" s="19"/>
      <c r="E19" s="19"/>
      <c r="F19" s="20">
        <f t="shared" si="2"/>
        <v>0</v>
      </c>
      <c r="G19" s="20">
        <f>SUM(F19*1.2)</f>
        <v>0</v>
      </c>
      <c r="H19" s="3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0" customFormat="1" ht="15">
      <c r="A20" s="33"/>
      <c r="B20" s="19"/>
      <c r="C20" s="19"/>
      <c r="D20" s="19"/>
      <c r="E20" s="19"/>
      <c r="F20" s="20">
        <f t="shared" si="2"/>
        <v>0</v>
      </c>
      <c r="G20" s="20">
        <f t="shared" si="3"/>
        <v>0</v>
      </c>
      <c r="H20" s="3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0" customFormat="1" ht="15">
      <c r="A21" s="33"/>
      <c r="B21" s="19"/>
      <c r="C21" s="19"/>
      <c r="D21" s="19"/>
      <c r="E21" s="19"/>
      <c r="F21" s="20">
        <f t="shared" si="2"/>
        <v>0</v>
      </c>
      <c r="G21" s="20">
        <f t="shared" si="3"/>
        <v>0</v>
      </c>
      <c r="H21" s="34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0" customFormat="1" ht="15">
      <c r="A22" s="33"/>
      <c r="B22" s="19"/>
      <c r="C22" s="19"/>
      <c r="D22" s="19"/>
      <c r="E22" s="19"/>
      <c r="F22" s="20">
        <f t="shared" si="2"/>
        <v>0</v>
      </c>
      <c r="G22" s="20">
        <f t="shared" si="3"/>
        <v>0</v>
      </c>
      <c r="H22" s="34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0" customFormat="1" ht="15.75" thickBot="1">
      <c r="A23" s="29"/>
      <c r="B23" s="30"/>
      <c r="C23" s="30"/>
      <c r="D23" s="30"/>
      <c r="E23" s="30"/>
      <c r="F23" s="20">
        <f t="shared" si="2"/>
        <v>0</v>
      </c>
      <c r="G23" s="31">
        <f t="shared" si="3"/>
        <v>0</v>
      </c>
      <c r="H23" s="3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8" ht="22.5" customHeight="1" thickBot="1">
      <c r="A24" s="37"/>
      <c r="B24" s="172" t="s">
        <v>35</v>
      </c>
      <c r="C24" s="173"/>
      <c r="D24" s="65"/>
      <c r="E24" s="65"/>
      <c r="F24" s="25">
        <f>SUM(F16:F23)</f>
        <v>0</v>
      </c>
      <c r="G24" s="25">
        <f>SUM(G16:G23)</f>
        <v>0</v>
      </c>
      <c r="H24" s="38"/>
    </row>
    <row r="25" spans="1:8" ht="31.5" thickBot="1">
      <c r="A25" s="111" t="s">
        <v>0</v>
      </c>
      <c r="B25" s="60" t="s">
        <v>31</v>
      </c>
      <c r="C25" s="28" t="s">
        <v>2</v>
      </c>
      <c r="D25" s="112" t="s">
        <v>39</v>
      </c>
      <c r="E25" s="112" t="s">
        <v>40</v>
      </c>
      <c r="F25" s="27" t="s">
        <v>3</v>
      </c>
      <c r="G25" s="27" t="s">
        <v>4</v>
      </c>
      <c r="H25" s="28" t="s">
        <v>5</v>
      </c>
    </row>
    <row r="26" spans="1:8" ht="15.75" thickBot="1">
      <c r="A26" s="168" t="s">
        <v>33</v>
      </c>
      <c r="B26" s="169"/>
      <c r="C26" s="169"/>
      <c r="D26" s="169"/>
      <c r="E26" s="169"/>
      <c r="F26" s="169"/>
      <c r="G26" s="169"/>
      <c r="H26" s="171"/>
    </row>
    <row r="27" spans="1:8" ht="15">
      <c r="A27" s="33"/>
      <c r="B27" s="19"/>
      <c r="C27" s="19"/>
      <c r="D27" s="19"/>
      <c r="E27" s="19"/>
      <c r="F27" s="20">
        <f>SUM(D27*E27)</f>
        <v>0</v>
      </c>
      <c r="G27" s="20">
        <f>SUM(F27*1.2)</f>
        <v>0</v>
      </c>
      <c r="H27" s="34"/>
    </row>
    <row r="28" spans="1:8" ht="15">
      <c r="A28" s="33"/>
      <c r="B28" s="19"/>
      <c r="C28" s="19"/>
      <c r="D28" s="19"/>
      <c r="E28" s="19"/>
      <c r="F28" s="20">
        <f>SUM(D28*E28)</f>
        <v>0</v>
      </c>
      <c r="G28" s="20">
        <f>SUM(F28*1.2)</f>
        <v>0</v>
      </c>
      <c r="H28" s="34"/>
    </row>
    <row r="29" spans="1:8" ht="15">
      <c r="A29" s="33"/>
      <c r="B29" s="19"/>
      <c r="C29" s="19"/>
      <c r="D29" s="19"/>
      <c r="E29" s="19"/>
      <c r="F29" s="20">
        <f>SUM(D29*E29)</f>
        <v>0</v>
      </c>
      <c r="G29" s="20">
        <f>SUM(F29*1.2)</f>
        <v>0</v>
      </c>
      <c r="H29" s="34"/>
    </row>
    <row r="30" spans="1:8" ht="15">
      <c r="A30" s="33"/>
      <c r="B30" s="19"/>
      <c r="C30" s="19"/>
      <c r="D30" s="19"/>
      <c r="E30" s="19"/>
      <c r="F30" s="20">
        <f>SUM(D30*E30)</f>
        <v>0</v>
      </c>
      <c r="G30" s="20">
        <f>SUM(F30*1.2)</f>
        <v>0</v>
      </c>
      <c r="H30" s="34"/>
    </row>
    <row r="31" spans="1:8" ht="15.75" thickBot="1">
      <c r="A31" s="35"/>
      <c r="B31" s="22"/>
      <c r="C31" s="22"/>
      <c r="D31" s="22"/>
      <c r="E31" s="22"/>
      <c r="F31" s="20">
        <f>SUM(D31*E31)</f>
        <v>0</v>
      </c>
      <c r="G31" s="23">
        <f>SUM(F31*1.2)</f>
        <v>0</v>
      </c>
      <c r="H31" s="36"/>
    </row>
    <row r="32" spans="1:256" s="10" customFormat="1" ht="15.75" thickBot="1">
      <c r="A32" s="24"/>
      <c r="B32" s="172" t="s">
        <v>9</v>
      </c>
      <c r="C32" s="173"/>
      <c r="D32" s="65"/>
      <c r="E32" s="65"/>
      <c r="F32" s="25">
        <f>SUM(F27:F31)</f>
        <v>0</v>
      </c>
      <c r="G32" s="25">
        <f>SUM(G27:G31)</f>
        <v>0</v>
      </c>
      <c r="H32" s="26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0" customFormat="1" ht="31.5" thickBot="1">
      <c r="A33" s="61" t="s">
        <v>0</v>
      </c>
      <c r="B33" s="59" t="s">
        <v>31</v>
      </c>
      <c r="C33" s="16" t="s">
        <v>2</v>
      </c>
      <c r="D33" s="112" t="s">
        <v>39</v>
      </c>
      <c r="E33" s="112" t="s">
        <v>40</v>
      </c>
      <c r="F33" s="27" t="s">
        <v>3</v>
      </c>
      <c r="G33" s="27" t="s">
        <v>4</v>
      </c>
      <c r="H33" s="28" t="s">
        <v>5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0" customFormat="1" ht="15.75" thickBot="1">
      <c r="A34" s="168" t="s">
        <v>10</v>
      </c>
      <c r="B34" s="169"/>
      <c r="C34" s="169"/>
      <c r="D34" s="169"/>
      <c r="E34" s="169"/>
      <c r="F34" s="169"/>
      <c r="G34" s="169"/>
      <c r="H34" s="171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s="10" customFormat="1" ht="15">
      <c r="A35" s="33"/>
      <c r="B35" s="19"/>
      <c r="C35" s="19"/>
      <c r="D35" s="19"/>
      <c r="E35" s="19"/>
      <c r="F35" s="20">
        <v>0</v>
      </c>
      <c r="G35" s="20">
        <f>SUM(F35*1.2)</f>
        <v>0</v>
      </c>
      <c r="H35" s="34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ht="15">
      <c r="A36" s="33"/>
      <c r="B36" s="19"/>
      <c r="C36" s="19"/>
      <c r="D36" s="19"/>
      <c r="E36" s="19"/>
      <c r="F36" s="20">
        <f>SUM(D36*E36)</f>
        <v>0</v>
      </c>
      <c r="G36" s="20">
        <f>SUM(F36*1.2)</f>
        <v>0</v>
      </c>
      <c r="H36" s="3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ht="15">
      <c r="A37" s="33"/>
      <c r="B37" s="19"/>
      <c r="C37" s="19"/>
      <c r="D37" s="19"/>
      <c r="E37" s="19"/>
      <c r="F37" s="20">
        <f>SUM(D37*E37)</f>
        <v>0</v>
      </c>
      <c r="G37" s="20">
        <f>SUM(F37*1.2)</f>
        <v>0</v>
      </c>
      <c r="H37" s="34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ht="15">
      <c r="A38" s="33"/>
      <c r="B38" s="19"/>
      <c r="C38" s="19"/>
      <c r="D38" s="19"/>
      <c r="E38" s="19"/>
      <c r="F38" s="20">
        <f>SUM(D38*E38)</f>
        <v>0</v>
      </c>
      <c r="G38" s="20">
        <f>SUM(F38*1.2)</f>
        <v>0</v>
      </c>
      <c r="H38" s="34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ht="15.75" thickBot="1">
      <c r="A39" s="35"/>
      <c r="B39" s="22"/>
      <c r="C39" s="22"/>
      <c r="D39" s="22"/>
      <c r="E39" s="22"/>
      <c r="F39" s="20">
        <f>SUM(D39*E39)</f>
        <v>0</v>
      </c>
      <c r="G39" s="23">
        <f>SUM(F39*1.2)</f>
        <v>0</v>
      </c>
      <c r="H39" s="36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ht="15.75" thickBot="1">
      <c r="A40" s="37"/>
      <c r="B40" s="172" t="s">
        <v>11</v>
      </c>
      <c r="C40" s="173"/>
      <c r="D40" s="65"/>
      <c r="E40" s="65"/>
      <c r="F40" s="25">
        <f>SUM(F35:F39)</f>
        <v>0</v>
      </c>
      <c r="G40" s="25">
        <f>SUM(G35:G39)</f>
        <v>0</v>
      </c>
      <c r="H40" s="3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ht="15.75" thickBot="1">
      <c r="A41" s="180" t="s">
        <v>12</v>
      </c>
      <c r="B41" s="181"/>
      <c r="C41" s="181"/>
      <c r="D41" s="63"/>
      <c r="E41" s="63"/>
      <c r="F41" s="39">
        <f>SUM(F13+F24+F32+F40)</f>
        <v>0</v>
      </c>
      <c r="G41" s="39">
        <f>SUM(G13+G24+G32+G40)</f>
        <v>0</v>
      </c>
      <c r="H41" s="4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ht="15.75" thickBot="1">
      <c r="A42" s="41"/>
      <c r="B42" s="42"/>
      <c r="C42" s="42"/>
      <c r="D42" s="42"/>
      <c r="E42" s="42"/>
      <c r="F42" s="42"/>
      <c r="G42" s="42"/>
      <c r="H42" s="43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ht="15">
      <c r="A43" s="44"/>
      <c r="B43" s="45"/>
      <c r="C43" s="45"/>
      <c r="D43" s="45"/>
      <c r="E43" s="45"/>
      <c r="F43" s="46" t="s">
        <v>13</v>
      </c>
      <c r="G43" s="47" t="s">
        <v>14</v>
      </c>
      <c r="H43" s="4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ht="15">
      <c r="A44" s="162" t="s">
        <v>15</v>
      </c>
      <c r="B44" s="163"/>
      <c r="C44" s="163"/>
      <c r="D44" s="114"/>
      <c r="E44" s="114"/>
      <c r="F44" s="54">
        <v>13200</v>
      </c>
      <c r="G44" s="53">
        <f>SUM(F44*1.2)</f>
        <v>15840</v>
      </c>
      <c r="H44" s="4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ht="15">
      <c r="A45" s="164" t="s">
        <v>16</v>
      </c>
      <c r="B45" s="165"/>
      <c r="C45" s="165"/>
      <c r="D45" s="115"/>
      <c r="E45" s="115"/>
      <c r="F45" s="49">
        <f>F41</f>
        <v>0</v>
      </c>
      <c r="G45" s="49">
        <f>G41</f>
        <v>0</v>
      </c>
      <c r="H45" s="4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ht="15.75" thickBot="1">
      <c r="A46" s="50"/>
      <c r="B46" s="166" t="s">
        <v>17</v>
      </c>
      <c r="C46" s="166"/>
      <c r="D46" s="64"/>
      <c r="E46" s="64"/>
      <c r="F46" s="51">
        <f>SUM(F44-F45)</f>
        <v>13200</v>
      </c>
      <c r="G46" s="52">
        <f>SUM(G44-G45)</f>
        <v>15840</v>
      </c>
      <c r="H46" s="5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</sheetData>
  <sheetProtection/>
  <mergeCells count="16">
    <mergeCell ref="B13:C13"/>
    <mergeCell ref="A34:H34"/>
    <mergeCell ref="B32:C32"/>
    <mergeCell ref="A1:H1"/>
    <mergeCell ref="A2:H2"/>
    <mergeCell ref="A3:H3"/>
    <mergeCell ref="A6:H6"/>
    <mergeCell ref="A4:H4"/>
    <mergeCell ref="A45:C45"/>
    <mergeCell ref="B46:C46"/>
    <mergeCell ref="A15:H15"/>
    <mergeCell ref="B24:C24"/>
    <mergeCell ref="B40:C40"/>
    <mergeCell ref="A26:H26"/>
    <mergeCell ref="A41:C41"/>
    <mergeCell ref="A44:C44"/>
  </mergeCells>
  <hyperlinks>
    <hyperlink ref="B16" r:id="rId1" display="http://www8.hp.com/bg/bg/products/thin-clients/product-detail.html?oid=5336285#!tab%3Dspecs"/>
    <hyperlink ref="B33" r:id="rId2" display="http://www.toshiba.bg/contents/bg_BG/PRODUCT_DESC/files/1159092.pdf"/>
  </hyperlink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5" r:id="rId3"/>
  <headerFooter>
    <oddFooter>&amp;CPage &amp;P of &amp;N</oddFooter>
  </headerFooter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69"/>
  <sheetViews>
    <sheetView zoomScalePageLayoutView="0" workbookViewId="0" topLeftCell="A22">
      <selection activeCell="H27" sqref="H27"/>
    </sheetView>
  </sheetViews>
  <sheetFormatPr defaultColWidth="9.140625" defaultRowHeight="15"/>
  <cols>
    <col min="1" max="1" width="6.57421875" style="4" customWidth="1"/>
    <col min="2" max="2" width="35.57421875" style="1" customWidth="1"/>
    <col min="3" max="3" width="27.140625" style="0" customWidth="1"/>
    <col min="4" max="4" width="8.57421875" style="0" customWidth="1"/>
    <col min="5" max="5" width="9.57421875" style="0" customWidth="1"/>
    <col min="6" max="6" width="19.421875" style="0" customWidth="1"/>
    <col min="7" max="7" width="16.57421875" style="0" customWidth="1"/>
    <col min="8" max="8" width="26.28125" style="0" customWidth="1"/>
    <col min="10" max="10" width="11.140625" style="0" bestFit="1" customWidth="1"/>
  </cols>
  <sheetData>
    <row r="1" spans="1:8" ht="15">
      <c r="A1" s="178" t="s">
        <v>20</v>
      </c>
      <c r="B1" s="178"/>
      <c r="C1" s="178"/>
      <c r="D1" s="178"/>
      <c r="E1" s="178"/>
      <c r="F1" s="178"/>
      <c r="G1" s="178"/>
      <c r="H1" s="178"/>
    </row>
    <row r="2" spans="1:9" ht="15">
      <c r="A2" s="167" t="s">
        <v>26</v>
      </c>
      <c r="B2" s="167"/>
      <c r="C2" s="167"/>
      <c r="D2" s="167"/>
      <c r="E2" s="167"/>
      <c r="F2" s="167"/>
      <c r="G2" s="167"/>
      <c r="H2" s="167"/>
      <c r="I2" s="7"/>
    </row>
    <row r="3" spans="1:9" ht="141" customHeight="1">
      <c r="A3" s="179" t="s">
        <v>32</v>
      </c>
      <c r="B3" s="179"/>
      <c r="C3" s="179"/>
      <c r="D3" s="179"/>
      <c r="E3" s="179"/>
      <c r="F3" s="179"/>
      <c r="G3" s="179"/>
      <c r="H3" s="179"/>
      <c r="I3" s="6"/>
    </row>
    <row r="4" spans="1:9" ht="61.5" customHeight="1" thickBot="1">
      <c r="A4" s="179" t="s">
        <v>19</v>
      </c>
      <c r="B4" s="179"/>
      <c r="C4" s="179"/>
      <c r="D4" s="179"/>
      <c r="E4" s="179"/>
      <c r="F4" s="179"/>
      <c r="G4" s="179"/>
      <c r="H4" s="179"/>
      <c r="I4" s="6"/>
    </row>
    <row r="5" spans="1:256" ht="36" customHeight="1" thickBot="1">
      <c r="A5" s="111" t="s">
        <v>0</v>
      </c>
      <c r="B5" s="59" t="s">
        <v>31</v>
      </c>
      <c r="C5" s="16" t="s">
        <v>2</v>
      </c>
      <c r="D5" s="112" t="s">
        <v>39</v>
      </c>
      <c r="E5" s="112" t="s">
        <v>40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15.75" thickBot="1">
      <c r="A6" s="168" t="s">
        <v>6</v>
      </c>
      <c r="B6" s="169"/>
      <c r="C6" s="169"/>
      <c r="D6" s="169"/>
      <c r="E6" s="169"/>
      <c r="F6" s="169"/>
      <c r="G6" s="169"/>
      <c r="H6" s="171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5" ht="18" customHeight="1">
      <c r="A7" s="67">
        <v>1</v>
      </c>
      <c r="B7" s="19" t="s">
        <v>42</v>
      </c>
      <c r="C7" s="118" t="s">
        <v>43</v>
      </c>
      <c r="D7" s="19">
        <v>2</v>
      </c>
      <c r="E7" s="19">
        <v>1250</v>
      </c>
      <c r="F7" s="20">
        <f aca="true" t="shared" si="0" ref="F7:F17">SUM(D7*E7)</f>
        <v>2500</v>
      </c>
      <c r="G7" s="20">
        <f aca="true" t="shared" si="1" ref="G7:G33">SUM(F7*1.2)</f>
        <v>3000</v>
      </c>
      <c r="H7" s="34" t="s">
        <v>41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ht="15">
      <c r="A8" s="67">
        <v>2</v>
      </c>
      <c r="B8" s="19" t="s">
        <v>97</v>
      </c>
      <c r="C8" s="118" t="s">
        <v>98</v>
      </c>
      <c r="D8" s="19">
        <v>1</v>
      </c>
      <c r="E8" s="19">
        <v>820</v>
      </c>
      <c r="F8" s="20">
        <f t="shared" si="0"/>
        <v>820</v>
      </c>
      <c r="G8" s="20">
        <f t="shared" si="1"/>
        <v>984</v>
      </c>
      <c r="H8" s="34" t="s">
        <v>99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ht="15">
      <c r="A9" s="67">
        <v>3</v>
      </c>
      <c r="B9" s="19" t="s">
        <v>100</v>
      </c>
      <c r="C9" s="118" t="s">
        <v>101</v>
      </c>
      <c r="D9" s="19">
        <v>1</v>
      </c>
      <c r="E9" s="19">
        <v>1250</v>
      </c>
      <c r="F9" s="20">
        <f t="shared" si="0"/>
        <v>1250</v>
      </c>
      <c r="G9" s="20">
        <f t="shared" si="1"/>
        <v>1500</v>
      </c>
      <c r="H9" s="34" t="s">
        <v>102</v>
      </c>
      <c r="I9" s="116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ht="15">
      <c r="A10" s="67">
        <v>4</v>
      </c>
      <c r="B10" s="19" t="s">
        <v>103</v>
      </c>
      <c r="C10" s="118" t="s">
        <v>104</v>
      </c>
      <c r="D10" s="19">
        <v>1</v>
      </c>
      <c r="E10" s="19">
        <v>820</v>
      </c>
      <c r="F10" s="20">
        <f t="shared" si="0"/>
        <v>820</v>
      </c>
      <c r="G10" s="20">
        <f t="shared" si="1"/>
        <v>984</v>
      </c>
      <c r="H10" s="34" t="s">
        <v>105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ht="15">
      <c r="A11" s="134"/>
      <c r="B11" s="135"/>
      <c r="C11" s="118"/>
      <c r="D11" s="19">
        <v>1</v>
      </c>
      <c r="E11" s="19">
        <v>575</v>
      </c>
      <c r="F11" s="20">
        <f t="shared" si="0"/>
        <v>575</v>
      </c>
      <c r="G11" s="20">
        <f t="shared" si="1"/>
        <v>690</v>
      </c>
      <c r="H11" s="34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ht="15">
      <c r="A12" s="67">
        <v>5</v>
      </c>
      <c r="B12" s="19" t="s">
        <v>106</v>
      </c>
      <c r="C12" s="118" t="s">
        <v>104</v>
      </c>
      <c r="D12" s="19">
        <v>2</v>
      </c>
      <c r="E12" s="19">
        <v>575</v>
      </c>
      <c r="F12" s="20">
        <f t="shared" si="0"/>
        <v>1150</v>
      </c>
      <c r="G12" s="20">
        <f t="shared" si="1"/>
        <v>1380</v>
      </c>
      <c r="H12" s="34" t="s">
        <v>107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ht="15">
      <c r="A13" s="67">
        <v>6</v>
      </c>
      <c r="B13" s="19" t="s">
        <v>108</v>
      </c>
      <c r="C13" s="118" t="s">
        <v>109</v>
      </c>
      <c r="D13" s="19">
        <v>1</v>
      </c>
      <c r="E13" s="19">
        <v>820</v>
      </c>
      <c r="F13" s="20">
        <f t="shared" si="0"/>
        <v>820</v>
      </c>
      <c r="G13" s="20">
        <f t="shared" si="1"/>
        <v>984</v>
      </c>
      <c r="H13" s="34" t="s">
        <v>110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ht="15">
      <c r="A14" s="67">
        <v>7</v>
      </c>
      <c r="B14" s="19" t="s">
        <v>112</v>
      </c>
      <c r="C14" s="118" t="s">
        <v>113</v>
      </c>
      <c r="D14" s="19">
        <v>5</v>
      </c>
      <c r="E14" s="19">
        <v>1250</v>
      </c>
      <c r="F14" s="20">
        <f t="shared" si="0"/>
        <v>6250</v>
      </c>
      <c r="G14" s="20">
        <f t="shared" si="1"/>
        <v>7500</v>
      </c>
      <c r="H14" s="34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ht="15">
      <c r="A15" s="67"/>
      <c r="B15" s="19"/>
      <c r="C15" s="118" t="s">
        <v>114</v>
      </c>
      <c r="D15" s="19">
        <v>1</v>
      </c>
      <c r="E15" s="19">
        <v>820</v>
      </c>
      <c r="F15" s="20">
        <f t="shared" si="0"/>
        <v>820</v>
      </c>
      <c r="G15" s="20">
        <f t="shared" si="1"/>
        <v>984</v>
      </c>
      <c r="H15" s="34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ht="15">
      <c r="A16" s="67"/>
      <c r="B16" s="19"/>
      <c r="C16" s="118" t="s">
        <v>115</v>
      </c>
      <c r="D16" s="19">
        <v>2</v>
      </c>
      <c r="E16" s="19">
        <v>575</v>
      </c>
      <c r="F16" s="20">
        <f t="shared" si="0"/>
        <v>1150</v>
      </c>
      <c r="G16" s="20">
        <f t="shared" si="1"/>
        <v>1380</v>
      </c>
      <c r="H16" s="34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ht="15">
      <c r="A17" s="67">
        <v>8</v>
      </c>
      <c r="B17" s="19" t="s">
        <v>116</v>
      </c>
      <c r="C17" s="118" t="s">
        <v>57</v>
      </c>
      <c r="D17" s="19">
        <v>1</v>
      </c>
      <c r="E17" s="19">
        <v>575</v>
      </c>
      <c r="F17" s="20">
        <f t="shared" si="0"/>
        <v>575</v>
      </c>
      <c r="G17" s="20">
        <f t="shared" si="1"/>
        <v>690</v>
      </c>
      <c r="H17" s="34" t="s">
        <v>117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ht="24">
      <c r="A18" s="67">
        <v>9</v>
      </c>
      <c r="B18" s="19" t="s">
        <v>136</v>
      </c>
      <c r="C18" s="118" t="s">
        <v>138</v>
      </c>
      <c r="D18" s="19">
        <v>5</v>
      </c>
      <c r="E18" s="19">
        <v>820</v>
      </c>
      <c r="F18" s="20">
        <f aca="true" t="shared" si="2" ref="F18:F31">SUM(D18*E18)</f>
        <v>4100</v>
      </c>
      <c r="G18" s="20">
        <f t="shared" si="1"/>
        <v>4920</v>
      </c>
      <c r="H18" s="139" t="s">
        <v>137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ht="24">
      <c r="A19" s="67"/>
      <c r="B19" s="19"/>
      <c r="C19" s="149" t="s">
        <v>140</v>
      </c>
      <c r="D19" s="19">
        <v>5</v>
      </c>
      <c r="E19" s="19">
        <v>1250</v>
      </c>
      <c r="F19" s="20">
        <f t="shared" si="2"/>
        <v>6250</v>
      </c>
      <c r="G19" s="20">
        <f t="shared" si="1"/>
        <v>7500</v>
      </c>
      <c r="H19" s="139" t="s">
        <v>139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ht="24">
      <c r="A20" s="67"/>
      <c r="B20" s="19"/>
      <c r="C20" s="118" t="s">
        <v>141</v>
      </c>
      <c r="D20" s="19">
        <v>7</v>
      </c>
      <c r="E20" s="19">
        <v>575</v>
      </c>
      <c r="F20" s="20">
        <f t="shared" si="2"/>
        <v>4025</v>
      </c>
      <c r="G20" s="20">
        <f t="shared" si="1"/>
        <v>4830</v>
      </c>
      <c r="H20" s="139" t="s">
        <v>142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ht="15">
      <c r="A21" s="67"/>
      <c r="B21" s="19"/>
      <c r="C21" s="118" t="s">
        <v>143</v>
      </c>
      <c r="D21" s="19">
        <v>2</v>
      </c>
      <c r="E21" s="19">
        <v>2300</v>
      </c>
      <c r="F21" s="20">
        <f t="shared" si="2"/>
        <v>4600</v>
      </c>
      <c r="G21" s="20">
        <f t="shared" si="1"/>
        <v>5520</v>
      </c>
      <c r="H21" s="34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ht="15">
      <c r="A22" s="67">
        <v>10</v>
      </c>
      <c r="B22" s="19" t="s">
        <v>157</v>
      </c>
      <c r="C22" s="118" t="s">
        <v>153</v>
      </c>
      <c r="D22" s="19">
        <v>1</v>
      </c>
      <c r="E22" s="19">
        <v>1380</v>
      </c>
      <c r="F22" s="20">
        <f t="shared" si="2"/>
        <v>1380</v>
      </c>
      <c r="G22" s="20">
        <f t="shared" si="1"/>
        <v>1656</v>
      </c>
      <c r="H22" s="34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256" ht="15">
      <c r="A23" s="67">
        <v>11</v>
      </c>
      <c r="B23" s="19" t="s">
        <v>158</v>
      </c>
      <c r="C23" s="118" t="s">
        <v>154</v>
      </c>
      <c r="D23" s="19">
        <v>1</v>
      </c>
      <c r="E23" s="19">
        <v>3220</v>
      </c>
      <c r="F23" s="20">
        <f t="shared" si="2"/>
        <v>3220</v>
      </c>
      <c r="G23" s="20">
        <f t="shared" si="1"/>
        <v>3864</v>
      </c>
      <c r="H23" s="34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5">
      <c r="A24" s="67">
        <v>12</v>
      </c>
      <c r="B24" s="19" t="s">
        <v>162</v>
      </c>
      <c r="C24" s="118" t="s">
        <v>153</v>
      </c>
      <c r="D24" s="19">
        <v>1</v>
      </c>
      <c r="E24" s="19">
        <v>2734.5</v>
      </c>
      <c r="F24" s="20">
        <f t="shared" si="2"/>
        <v>2734.5</v>
      </c>
      <c r="G24" s="20">
        <f t="shared" si="1"/>
        <v>3281.4</v>
      </c>
      <c r="H24" s="34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5">
      <c r="A25" s="67">
        <v>13</v>
      </c>
      <c r="B25" s="19" t="s">
        <v>163</v>
      </c>
      <c r="C25" s="118" t="s">
        <v>154</v>
      </c>
      <c r="D25" s="19">
        <v>1</v>
      </c>
      <c r="E25" s="19">
        <v>6380</v>
      </c>
      <c r="F25" s="20">
        <f t="shared" si="2"/>
        <v>6380</v>
      </c>
      <c r="G25" s="20">
        <f t="shared" si="1"/>
        <v>7656</v>
      </c>
      <c r="H25" s="34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ht="15">
      <c r="A26" s="67">
        <v>14</v>
      </c>
      <c r="B26" s="19" t="s">
        <v>173</v>
      </c>
      <c r="C26" s="118" t="s">
        <v>154</v>
      </c>
      <c r="D26" s="19">
        <v>1</v>
      </c>
      <c r="E26" s="19">
        <v>5825</v>
      </c>
      <c r="F26" s="20">
        <f t="shared" si="2"/>
        <v>5825</v>
      </c>
      <c r="G26" s="20">
        <f t="shared" si="1"/>
        <v>6990</v>
      </c>
      <c r="H26" s="3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ht="15">
      <c r="A27" s="67"/>
      <c r="B27" s="19"/>
      <c r="C27" s="118"/>
      <c r="D27" s="19"/>
      <c r="E27" s="19"/>
      <c r="F27" s="20">
        <f t="shared" si="2"/>
        <v>0</v>
      </c>
      <c r="G27" s="20">
        <f t="shared" si="1"/>
        <v>0</v>
      </c>
      <c r="H27" s="3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ht="15">
      <c r="A28" s="67"/>
      <c r="B28" s="19"/>
      <c r="C28" s="118"/>
      <c r="D28" s="19"/>
      <c r="E28" s="19"/>
      <c r="F28" s="20">
        <f t="shared" si="2"/>
        <v>0</v>
      </c>
      <c r="G28" s="20">
        <f t="shared" si="1"/>
        <v>0</v>
      </c>
      <c r="H28" s="3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ht="15">
      <c r="A29" s="67"/>
      <c r="B29" s="19"/>
      <c r="C29" s="118"/>
      <c r="D29" s="19"/>
      <c r="E29" s="19"/>
      <c r="F29" s="20">
        <f t="shared" si="2"/>
        <v>0</v>
      </c>
      <c r="G29" s="20">
        <f t="shared" si="1"/>
        <v>0</v>
      </c>
      <c r="H29" s="3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ht="15">
      <c r="A30" s="67"/>
      <c r="B30" s="19"/>
      <c r="C30" s="118"/>
      <c r="D30" s="19"/>
      <c r="E30" s="19"/>
      <c r="F30" s="20">
        <f t="shared" si="2"/>
        <v>0</v>
      </c>
      <c r="G30" s="20">
        <f t="shared" si="1"/>
        <v>0</v>
      </c>
      <c r="H30" s="34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ht="15">
      <c r="A31" s="67"/>
      <c r="B31" s="19"/>
      <c r="C31" s="118"/>
      <c r="D31" s="19"/>
      <c r="E31" s="19"/>
      <c r="F31" s="20">
        <f t="shared" si="2"/>
        <v>0</v>
      </c>
      <c r="G31" s="20">
        <f t="shared" si="1"/>
        <v>0</v>
      </c>
      <c r="H31" s="34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ht="15">
      <c r="A32" s="67"/>
      <c r="B32" s="19"/>
      <c r="C32" s="118"/>
      <c r="D32" s="19"/>
      <c r="E32" s="19"/>
      <c r="F32" s="20">
        <f>SUM(D32*E32)</f>
        <v>0</v>
      </c>
      <c r="G32" s="20">
        <f t="shared" si="1"/>
        <v>0</v>
      </c>
      <c r="H32" s="3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ht="15">
      <c r="A33" s="67"/>
      <c r="B33" s="19"/>
      <c r="C33" s="118"/>
      <c r="D33" s="19"/>
      <c r="E33" s="19"/>
      <c r="F33" s="20">
        <f>SUM(D33*E33)</f>
        <v>0</v>
      </c>
      <c r="G33" s="20">
        <f t="shared" si="1"/>
        <v>0</v>
      </c>
      <c r="H33" s="3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ht="15.75" thickBot="1">
      <c r="A34" s="68"/>
      <c r="B34" s="174" t="s">
        <v>7</v>
      </c>
      <c r="C34" s="175"/>
      <c r="D34" s="95"/>
      <c r="E34" s="95"/>
      <c r="F34" s="21">
        <f>SUM(F7:F33)</f>
        <v>55244.5</v>
      </c>
      <c r="G34" s="21">
        <f>SUM(G7:G33)</f>
        <v>66293.4</v>
      </c>
      <c r="H34" s="56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ht="33" customHeight="1" thickBot="1">
      <c r="A35" s="111" t="s">
        <v>0</v>
      </c>
      <c r="B35" s="59" t="s">
        <v>31</v>
      </c>
      <c r="C35" s="16" t="s">
        <v>2</v>
      </c>
      <c r="D35" s="112" t="s">
        <v>39</v>
      </c>
      <c r="E35" s="112" t="s">
        <v>40</v>
      </c>
      <c r="F35" s="16" t="s">
        <v>3</v>
      </c>
      <c r="G35" s="16" t="s">
        <v>4</v>
      </c>
      <c r="H35" s="17" t="s">
        <v>5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ht="15.75" thickBot="1">
      <c r="A36" s="168" t="s">
        <v>8</v>
      </c>
      <c r="B36" s="169"/>
      <c r="C36" s="169"/>
      <c r="D36" s="169"/>
      <c r="E36" s="169"/>
      <c r="F36" s="169"/>
      <c r="G36" s="169"/>
      <c r="H36" s="171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ht="15">
      <c r="A37" s="67"/>
      <c r="B37" s="19"/>
      <c r="C37" s="19"/>
      <c r="D37" s="19"/>
      <c r="E37" s="19"/>
      <c r="F37" s="20">
        <f aca="true" t="shared" si="3" ref="F37:F44">SUM(D37*E37)</f>
        <v>0</v>
      </c>
      <c r="G37" s="20">
        <f aca="true" t="shared" si="4" ref="G37:G44">SUM(F37*1.2)</f>
        <v>0</v>
      </c>
      <c r="H37" s="34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ht="15">
      <c r="A38" s="67"/>
      <c r="B38" s="19"/>
      <c r="C38" s="117"/>
      <c r="D38" s="19"/>
      <c r="E38" s="19"/>
      <c r="F38" s="20">
        <f t="shared" si="3"/>
        <v>0</v>
      </c>
      <c r="G38" s="20">
        <f t="shared" si="4"/>
        <v>0</v>
      </c>
      <c r="H38" s="34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ht="15">
      <c r="A39" s="67"/>
      <c r="B39" s="19"/>
      <c r="C39" s="19"/>
      <c r="D39" s="19"/>
      <c r="E39" s="19"/>
      <c r="F39" s="20">
        <f t="shared" si="3"/>
        <v>0</v>
      </c>
      <c r="G39" s="20">
        <f t="shared" si="4"/>
        <v>0</v>
      </c>
      <c r="H39" s="34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ht="15">
      <c r="A40" s="67"/>
      <c r="B40" s="19"/>
      <c r="C40" s="19"/>
      <c r="D40" s="19"/>
      <c r="E40" s="19"/>
      <c r="F40" s="20">
        <f t="shared" si="3"/>
        <v>0</v>
      </c>
      <c r="G40" s="20">
        <f t="shared" si="4"/>
        <v>0</v>
      </c>
      <c r="H40" s="34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ht="15">
      <c r="A41" s="67"/>
      <c r="B41" s="19"/>
      <c r="C41" s="19"/>
      <c r="D41" s="19"/>
      <c r="E41" s="19"/>
      <c r="F41" s="20">
        <f t="shared" si="3"/>
        <v>0</v>
      </c>
      <c r="G41" s="20">
        <f t="shared" si="4"/>
        <v>0</v>
      </c>
      <c r="H41" s="34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ht="15">
      <c r="A42" s="67"/>
      <c r="B42" s="19"/>
      <c r="C42" s="19"/>
      <c r="D42" s="19"/>
      <c r="E42" s="19"/>
      <c r="F42" s="20">
        <f t="shared" si="3"/>
        <v>0</v>
      </c>
      <c r="G42" s="20">
        <f t="shared" si="4"/>
        <v>0</v>
      </c>
      <c r="H42" s="34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ht="15">
      <c r="A43" s="67"/>
      <c r="B43" s="19"/>
      <c r="C43" s="19"/>
      <c r="D43" s="19"/>
      <c r="E43" s="19"/>
      <c r="F43" s="20">
        <f t="shared" si="3"/>
        <v>0</v>
      </c>
      <c r="G43" s="20">
        <f t="shared" si="4"/>
        <v>0</v>
      </c>
      <c r="H43" s="34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ht="15.75" thickBot="1">
      <c r="A44" s="69"/>
      <c r="B44" s="30"/>
      <c r="C44" s="30"/>
      <c r="D44" s="30"/>
      <c r="E44" s="30"/>
      <c r="F44" s="20">
        <f t="shared" si="3"/>
        <v>0</v>
      </c>
      <c r="G44" s="31">
        <f t="shared" si="4"/>
        <v>0</v>
      </c>
      <c r="H44" s="32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8" s="8" customFormat="1" ht="22.5" customHeight="1" thickBot="1">
      <c r="A45" s="72"/>
      <c r="B45" s="172" t="s">
        <v>35</v>
      </c>
      <c r="C45" s="173"/>
      <c r="D45" s="65"/>
      <c r="E45" s="65"/>
      <c r="F45" s="25">
        <f>SUM(F37:F44)</f>
        <v>0</v>
      </c>
      <c r="G45" s="25">
        <f>SUM(G37:G44)</f>
        <v>0</v>
      </c>
      <c r="H45" s="38"/>
    </row>
    <row r="46" spans="1:8" s="8" customFormat="1" ht="31.5" thickBot="1">
      <c r="A46" s="111" t="s">
        <v>0</v>
      </c>
      <c r="B46" s="60" t="s">
        <v>31</v>
      </c>
      <c r="C46" s="28" t="s">
        <v>2</v>
      </c>
      <c r="D46" s="112" t="s">
        <v>39</v>
      </c>
      <c r="E46" s="112" t="s">
        <v>40</v>
      </c>
      <c r="F46" s="27" t="s">
        <v>3</v>
      </c>
      <c r="G46" s="27" t="s">
        <v>4</v>
      </c>
      <c r="H46" s="28" t="s">
        <v>5</v>
      </c>
    </row>
    <row r="47" spans="1:8" s="8" customFormat="1" ht="15.75" thickBot="1">
      <c r="A47" s="168" t="s">
        <v>33</v>
      </c>
      <c r="B47" s="169"/>
      <c r="C47" s="169"/>
      <c r="D47" s="169"/>
      <c r="E47" s="169"/>
      <c r="F47" s="169"/>
      <c r="G47" s="170"/>
      <c r="H47" s="171"/>
    </row>
    <row r="48" spans="1:9" s="8" customFormat="1" ht="15">
      <c r="A48" s="33">
        <v>1</v>
      </c>
      <c r="B48" s="19" t="s">
        <v>95</v>
      </c>
      <c r="C48" s="19" t="s">
        <v>81</v>
      </c>
      <c r="D48" s="19">
        <v>1</v>
      </c>
      <c r="E48" s="19">
        <v>820</v>
      </c>
      <c r="F48" s="20">
        <f>SUM(D48*E48)</f>
        <v>820</v>
      </c>
      <c r="G48" s="20">
        <f>SUM(F48*1.2)</f>
        <v>984</v>
      </c>
      <c r="H48" s="34" t="s">
        <v>96</v>
      </c>
      <c r="I48" s="150"/>
    </row>
    <row r="49" spans="1:8" s="8" customFormat="1" ht="15">
      <c r="A49" s="67">
        <v>2</v>
      </c>
      <c r="B49" s="19" t="s">
        <v>111</v>
      </c>
      <c r="C49" s="19" t="s">
        <v>81</v>
      </c>
      <c r="D49" s="19">
        <v>1</v>
      </c>
      <c r="E49" s="19">
        <v>575</v>
      </c>
      <c r="F49" s="20">
        <f>SUM(D49*E49)</f>
        <v>575</v>
      </c>
      <c r="G49" s="20">
        <f>SUM(F49*1.2)</f>
        <v>690</v>
      </c>
      <c r="H49" s="34"/>
    </row>
    <row r="50" spans="1:8" s="8" customFormat="1" ht="15">
      <c r="A50" s="67"/>
      <c r="B50" s="19"/>
      <c r="C50" s="19"/>
      <c r="D50" s="19"/>
      <c r="E50" s="19"/>
      <c r="F50" s="20">
        <f>SUM(D50*E50)</f>
        <v>0</v>
      </c>
      <c r="G50" s="20">
        <f>SUM(F50*1.2)</f>
        <v>0</v>
      </c>
      <c r="H50" s="34"/>
    </row>
    <row r="51" spans="1:8" s="8" customFormat="1" ht="15">
      <c r="A51" s="67"/>
      <c r="B51" s="19"/>
      <c r="C51" s="19"/>
      <c r="D51" s="19"/>
      <c r="E51" s="19"/>
      <c r="F51" s="20">
        <f>SUM(D51*E51)</f>
        <v>0</v>
      </c>
      <c r="G51" s="20">
        <f>SUM(F51*1.2)</f>
        <v>0</v>
      </c>
      <c r="H51" s="34"/>
    </row>
    <row r="52" spans="1:8" s="8" customFormat="1" ht="15.75" thickBot="1">
      <c r="A52" s="71"/>
      <c r="B52" s="22"/>
      <c r="C52" s="22"/>
      <c r="D52" s="22"/>
      <c r="E52" s="22"/>
      <c r="F52" s="20">
        <f>SUM(D52*E52)</f>
        <v>0</v>
      </c>
      <c r="G52" s="20">
        <f>SUM(F52*1.2)</f>
        <v>0</v>
      </c>
      <c r="H52" s="36"/>
    </row>
    <row r="53" spans="1:256" ht="15.75" thickBot="1">
      <c r="A53" s="70"/>
      <c r="B53" s="172" t="s">
        <v>9</v>
      </c>
      <c r="C53" s="173"/>
      <c r="D53" s="65"/>
      <c r="E53" s="65"/>
      <c r="F53" s="25">
        <f>SUM(F48:F52)</f>
        <v>1395</v>
      </c>
      <c r="G53" s="120">
        <f>SUM(G48:G52)</f>
        <v>1674</v>
      </c>
      <c r="H53" s="26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ht="32.25" customHeight="1" thickBot="1">
      <c r="A54" s="111" t="s">
        <v>0</v>
      </c>
      <c r="B54" s="59" t="s">
        <v>31</v>
      </c>
      <c r="C54" s="16" t="s">
        <v>2</v>
      </c>
      <c r="D54" s="112" t="s">
        <v>39</v>
      </c>
      <c r="E54" s="112" t="s">
        <v>40</v>
      </c>
      <c r="F54" s="27" t="s">
        <v>3</v>
      </c>
      <c r="G54" s="27" t="s">
        <v>4</v>
      </c>
      <c r="H54" s="28" t="s">
        <v>5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ht="15.75" thickBot="1">
      <c r="A55" s="168" t="s">
        <v>10</v>
      </c>
      <c r="B55" s="169"/>
      <c r="C55" s="169"/>
      <c r="D55" s="169"/>
      <c r="E55" s="169"/>
      <c r="F55" s="169"/>
      <c r="G55" s="169"/>
      <c r="H55" s="171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ht="15">
      <c r="A56" s="67"/>
      <c r="B56" s="19"/>
      <c r="C56" s="19"/>
      <c r="D56" s="19"/>
      <c r="E56" s="19"/>
      <c r="F56" s="20">
        <f>SUM(D56*E56)</f>
        <v>0</v>
      </c>
      <c r="G56" s="20">
        <f>SUM(F56*1.2)</f>
        <v>0</v>
      </c>
      <c r="H56" s="34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ht="15">
      <c r="A57" s="67"/>
      <c r="B57" s="19"/>
      <c r="C57" s="19"/>
      <c r="D57" s="19"/>
      <c r="E57" s="19"/>
      <c r="F57" s="20">
        <f>SUM(D57*E57)</f>
        <v>0</v>
      </c>
      <c r="G57" s="20">
        <f>SUM(F57*1.2)</f>
        <v>0</v>
      </c>
      <c r="H57" s="34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ht="15">
      <c r="A58" s="67"/>
      <c r="B58" s="19"/>
      <c r="C58" s="19"/>
      <c r="D58" s="19"/>
      <c r="E58" s="19"/>
      <c r="F58" s="20">
        <f>SUM(D58*E58)</f>
        <v>0</v>
      </c>
      <c r="G58" s="20">
        <f>SUM(F58*1.2)</f>
        <v>0</v>
      </c>
      <c r="H58" s="34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ht="15">
      <c r="A59" s="67"/>
      <c r="B59" s="19"/>
      <c r="C59" s="19"/>
      <c r="D59" s="19"/>
      <c r="E59" s="19"/>
      <c r="F59" s="20">
        <f>SUM(D59*E59)</f>
        <v>0</v>
      </c>
      <c r="G59" s="20">
        <f>SUM(F59*1.2)</f>
        <v>0</v>
      </c>
      <c r="H59" s="34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ht="15.75" thickBot="1">
      <c r="A60" s="71"/>
      <c r="B60" s="22"/>
      <c r="C60" s="22"/>
      <c r="D60" s="22"/>
      <c r="E60" s="22"/>
      <c r="F60" s="20">
        <f>SUM(D60*E60)</f>
        <v>0</v>
      </c>
      <c r="G60" s="23">
        <f>SUM(F60*1.2)</f>
        <v>0</v>
      </c>
      <c r="H60" s="36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ht="15.75" thickBot="1">
      <c r="A61" s="72"/>
      <c r="B61" s="172" t="s">
        <v>11</v>
      </c>
      <c r="C61" s="173"/>
      <c r="D61" s="65"/>
      <c r="E61" s="65"/>
      <c r="F61" s="25">
        <f>SUM(F56:F60)</f>
        <v>0</v>
      </c>
      <c r="G61" s="25">
        <f>SUM(G56:G60)</f>
        <v>0</v>
      </c>
      <c r="H61" s="3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ht="15.75" thickBot="1">
      <c r="A62" s="180" t="s">
        <v>12</v>
      </c>
      <c r="B62" s="181"/>
      <c r="C62" s="181"/>
      <c r="D62" s="63"/>
      <c r="E62" s="63"/>
      <c r="F62" s="39">
        <f>SUM(F34+F45+F53+F61)</f>
        <v>56639.5</v>
      </c>
      <c r="G62" s="39">
        <f>SUM(G34+G45+G53+G61)</f>
        <v>67967.4</v>
      </c>
      <c r="H62" s="40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ht="15.75" thickBot="1">
      <c r="A63" s="73"/>
      <c r="B63" s="42"/>
      <c r="C63" s="42"/>
      <c r="D63" s="42"/>
      <c r="E63" s="42"/>
      <c r="F63" s="42"/>
      <c r="G63" s="42"/>
      <c r="H63" s="43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ht="15">
      <c r="A64" s="74"/>
      <c r="B64" s="45"/>
      <c r="C64" s="45"/>
      <c r="D64" s="45"/>
      <c r="E64" s="45"/>
      <c r="F64" s="46" t="s">
        <v>13</v>
      </c>
      <c r="G64" s="47" t="s">
        <v>14</v>
      </c>
      <c r="H64" s="4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ht="15">
      <c r="A65" s="162" t="s">
        <v>15</v>
      </c>
      <c r="B65" s="163"/>
      <c r="C65" s="163"/>
      <c r="D65" s="114"/>
      <c r="E65" s="114"/>
      <c r="F65" s="54">
        <v>120400</v>
      </c>
      <c r="G65" s="53">
        <f>SUM(F65*1.2)</f>
        <v>144480</v>
      </c>
      <c r="H65" s="4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ht="15">
      <c r="A66" s="164" t="s">
        <v>16</v>
      </c>
      <c r="B66" s="165"/>
      <c r="C66" s="165"/>
      <c r="D66" s="115"/>
      <c r="E66" s="115"/>
      <c r="F66" s="49">
        <f>F62</f>
        <v>56639.5</v>
      </c>
      <c r="G66" s="49">
        <f>G62</f>
        <v>67967.4</v>
      </c>
      <c r="H66" s="4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ht="15.75" thickBot="1">
      <c r="A67" s="75"/>
      <c r="B67" s="166" t="s">
        <v>17</v>
      </c>
      <c r="C67" s="166"/>
      <c r="D67" s="64"/>
      <c r="E67" s="64"/>
      <c r="F67" s="51">
        <f>F65-F66</f>
        <v>63760.5</v>
      </c>
      <c r="G67" s="52">
        <f>SUM(G65-G66)</f>
        <v>76512.6</v>
      </c>
      <c r="H67" s="5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ht="15">
      <c r="A68" s="2"/>
    </row>
    <row r="69" spans="1:2" ht="15">
      <c r="A69" s="3"/>
      <c r="B69" s="5"/>
    </row>
  </sheetData>
  <sheetProtection/>
  <mergeCells count="16">
    <mergeCell ref="A55:H55"/>
    <mergeCell ref="A62:C62"/>
    <mergeCell ref="A1:H1"/>
    <mergeCell ref="A2:H2"/>
    <mergeCell ref="A3:H3"/>
    <mergeCell ref="A6:H6"/>
    <mergeCell ref="A65:C65"/>
    <mergeCell ref="A66:C66"/>
    <mergeCell ref="B67:C67"/>
    <mergeCell ref="A4:H4"/>
    <mergeCell ref="B61:C61"/>
    <mergeCell ref="B53:C53"/>
    <mergeCell ref="B34:C34"/>
    <mergeCell ref="A47:H47"/>
    <mergeCell ref="A36:H36"/>
    <mergeCell ref="B45:C45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0" r:id="rId1"/>
  <headerFooter>
    <oddFooter>&amp;CPage &amp;P of &amp;N</oddFooter>
  </headerFooter>
  <rowBreaks count="1" manualBreakCount="1">
    <brk id="4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6.8515625" style="9" customWidth="1"/>
    <col min="2" max="2" width="35.7109375" style="8" customWidth="1"/>
    <col min="3" max="3" width="31.57421875" style="8" customWidth="1"/>
    <col min="4" max="5" width="10.28125" style="8" customWidth="1"/>
    <col min="6" max="6" width="17.28125" style="8" customWidth="1"/>
    <col min="7" max="7" width="15.140625" style="8" bestFit="1" customWidth="1"/>
    <col min="8" max="9" width="28.421875" style="8" customWidth="1"/>
    <col min="10" max="16384" width="9.140625" style="8" customWidth="1"/>
  </cols>
  <sheetData>
    <row r="1" spans="1:8" ht="15">
      <c r="A1" s="178" t="s">
        <v>20</v>
      </c>
      <c r="B1" s="178"/>
      <c r="C1" s="178"/>
      <c r="D1" s="178"/>
      <c r="E1" s="178"/>
      <c r="F1" s="178"/>
      <c r="G1" s="178"/>
      <c r="H1" s="178"/>
    </row>
    <row r="2" spans="1:9" ht="15">
      <c r="A2" s="167" t="s">
        <v>28</v>
      </c>
      <c r="B2" s="167"/>
      <c r="C2" s="167"/>
      <c r="D2" s="167"/>
      <c r="E2" s="167"/>
      <c r="F2" s="167"/>
      <c r="G2" s="167"/>
      <c r="H2" s="167"/>
      <c r="I2" s="7"/>
    </row>
    <row r="3" spans="1:9" ht="139.5" customHeight="1">
      <c r="A3" s="179" t="s">
        <v>27</v>
      </c>
      <c r="B3" s="179"/>
      <c r="C3" s="179"/>
      <c r="D3" s="179"/>
      <c r="E3" s="179"/>
      <c r="F3" s="179"/>
      <c r="G3" s="179"/>
      <c r="H3" s="179"/>
      <c r="I3" s="6"/>
    </row>
    <row r="4" spans="1:9" ht="46.5" customHeight="1" thickBot="1">
      <c r="A4" s="179" t="s">
        <v>19</v>
      </c>
      <c r="B4" s="179"/>
      <c r="C4" s="179"/>
      <c r="D4" s="179"/>
      <c r="E4" s="179"/>
      <c r="F4" s="179"/>
      <c r="G4" s="179"/>
      <c r="H4" s="179"/>
      <c r="I4" s="6"/>
    </row>
    <row r="5" spans="1:256" ht="38.25" customHeight="1" thickBot="1">
      <c r="A5" s="111" t="s">
        <v>0</v>
      </c>
      <c r="B5" s="59" t="s">
        <v>31</v>
      </c>
      <c r="C5" s="17" t="s">
        <v>2</v>
      </c>
      <c r="D5" s="112" t="s">
        <v>39</v>
      </c>
      <c r="E5" s="112" t="s">
        <v>40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8" s="10" customFormat="1" ht="15.75" thickBot="1">
      <c r="A6" s="168" t="s">
        <v>6</v>
      </c>
      <c r="B6" s="169"/>
      <c r="C6" s="169"/>
      <c r="D6" s="169"/>
      <c r="E6" s="169"/>
      <c r="F6" s="169"/>
      <c r="G6" s="169"/>
      <c r="H6" s="171"/>
    </row>
    <row r="7" spans="1:8" s="10" customFormat="1" ht="15">
      <c r="A7" s="33">
        <v>1</v>
      </c>
      <c r="B7" s="19" t="s">
        <v>51</v>
      </c>
      <c r="C7" s="19" t="s">
        <v>52</v>
      </c>
      <c r="D7" s="19">
        <v>4</v>
      </c>
      <c r="E7" s="19">
        <v>2890</v>
      </c>
      <c r="F7" s="20">
        <f aca="true" t="shared" si="0" ref="F7:F18">SUM(D7*E7)</f>
        <v>11560</v>
      </c>
      <c r="G7" s="20">
        <f aca="true" t="shared" si="1" ref="G7:G18">SUM(F7*1.2)</f>
        <v>13872</v>
      </c>
      <c r="H7" s="34" t="s">
        <v>53</v>
      </c>
    </row>
    <row r="8" spans="1:8" s="10" customFormat="1" ht="15">
      <c r="A8" s="33"/>
      <c r="B8" s="19"/>
      <c r="C8" s="19"/>
      <c r="D8" s="19"/>
      <c r="E8" s="19"/>
      <c r="F8" s="20">
        <f t="shared" si="0"/>
        <v>0</v>
      </c>
      <c r="G8" s="20">
        <f t="shared" si="1"/>
        <v>0</v>
      </c>
      <c r="H8" s="34"/>
    </row>
    <row r="9" spans="1:8" s="10" customFormat="1" ht="15">
      <c r="A9" s="33"/>
      <c r="B9" s="19"/>
      <c r="C9" s="19"/>
      <c r="D9" s="19"/>
      <c r="E9" s="19"/>
      <c r="F9" s="20">
        <f t="shared" si="0"/>
        <v>0</v>
      </c>
      <c r="G9" s="20">
        <f t="shared" si="1"/>
        <v>0</v>
      </c>
      <c r="H9" s="34"/>
    </row>
    <row r="10" spans="1:8" s="10" customFormat="1" ht="15">
      <c r="A10" s="33"/>
      <c r="B10" s="19"/>
      <c r="C10" s="19"/>
      <c r="D10" s="19"/>
      <c r="E10" s="19"/>
      <c r="F10" s="20">
        <f t="shared" si="0"/>
        <v>0</v>
      </c>
      <c r="G10" s="20">
        <f t="shared" si="1"/>
        <v>0</v>
      </c>
      <c r="H10" s="34"/>
    </row>
    <row r="11" spans="1:8" s="10" customFormat="1" ht="15">
      <c r="A11" s="33"/>
      <c r="B11" s="19"/>
      <c r="C11" s="19"/>
      <c r="D11" s="19"/>
      <c r="E11" s="19"/>
      <c r="F11" s="20">
        <f t="shared" si="0"/>
        <v>0</v>
      </c>
      <c r="G11" s="20">
        <f t="shared" si="1"/>
        <v>0</v>
      </c>
      <c r="H11" s="34"/>
    </row>
    <row r="12" spans="1:8" ht="15">
      <c r="A12" s="33"/>
      <c r="B12" s="19"/>
      <c r="C12" s="19"/>
      <c r="D12" s="19"/>
      <c r="E12" s="19"/>
      <c r="F12" s="20">
        <f t="shared" si="0"/>
        <v>0</v>
      </c>
      <c r="G12" s="20">
        <f t="shared" si="1"/>
        <v>0</v>
      </c>
      <c r="H12" s="34"/>
    </row>
    <row r="13" spans="1:8" s="10" customFormat="1" ht="15">
      <c r="A13" s="33"/>
      <c r="B13" s="19"/>
      <c r="C13" s="19"/>
      <c r="D13" s="19"/>
      <c r="E13" s="19"/>
      <c r="F13" s="20">
        <f t="shared" si="0"/>
        <v>0</v>
      </c>
      <c r="G13" s="20">
        <f t="shared" si="1"/>
        <v>0</v>
      </c>
      <c r="H13" s="34"/>
    </row>
    <row r="14" spans="1:8" s="10" customFormat="1" ht="15">
      <c r="A14" s="33"/>
      <c r="B14" s="19"/>
      <c r="C14" s="19"/>
      <c r="D14" s="19"/>
      <c r="E14" s="19"/>
      <c r="F14" s="20">
        <f t="shared" si="0"/>
        <v>0</v>
      </c>
      <c r="G14" s="20">
        <f t="shared" si="1"/>
        <v>0</v>
      </c>
      <c r="H14" s="34"/>
    </row>
    <row r="15" spans="1:8" s="10" customFormat="1" ht="15">
      <c r="A15" s="33"/>
      <c r="B15" s="19"/>
      <c r="C15" s="19"/>
      <c r="D15" s="19"/>
      <c r="E15" s="19"/>
      <c r="F15" s="20">
        <f t="shared" si="0"/>
        <v>0</v>
      </c>
      <c r="G15" s="20">
        <f t="shared" si="1"/>
        <v>0</v>
      </c>
      <c r="H15" s="34"/>
    </row>
    <row r="16" spans="1:8" s="10" customFormat="1" ht="15">
      <c r="A16" s="33"/>
      <c r="B16" s="19"/>
      <c r="C16" s="19"/>
      <c r="D16" s="19"/>
      <c r="E16" s="19"/>
      <c r="F16" s="20">
        <f t="shared" si="0"/>
        <v>0</v>
      </c>
      <c r="G16" s="20">
        <f t="shared" si="1"/>
        <v>0</v>
      </c>
      <c r="H16" s="34"/>
    </row>
    <row r="17" spans="1:8" s="10" customFormat="1" ht="15">
      <c r="A17" s="33"/>
      <c r="B17" s="19"/>
      <c r="C17" s="19"/>
      <c r="D17" s="19"/>
      <c r="E17" s="19"/>
      <c r="F17" s="20">
        <f t="shared" si="0"/>
        <v>0</v>
      </c>
      <c r="G17" s="20">
        <f t="shared" si="1"/>
        <v>0</v>
      </c>
      <c r="H17" s="34"/>
    </row>
    <row r="18" spans="1:8" ht="15">
      <c r="A18" s="33"/>
      <c r="B18" s="19"/>
      <c r="C18" s="19"/>
      <c r="D18" s="19"/>
      <c r="E18" s="19"/>
      <c r="F18" s="20">
        <f t="shared" si="0"/>
        <v>0</v>
      </c>
      <c r="G18" s="20">
        <f t="shared" si="1"/>
        <v>0</v>
      </c>
      <c r="H18" s="34"/>
    </row>
    <row r="19" spans="1:8" ht="15.75" thickBot="1">
      <c r="A19" s="86"/>
      <c r="B19" s="174" t="s">
        <v>7</v>
      </c>
      <c r="C19" s="175"/>
      <c r="D19" s="66"/>
      <c r="E19" s="66"/>
      <c r="F19" s="87">
        <f>SUM(F7:F18)</f>
        <v>11560</v>
      </c>
      <c r="G19" s="87">
        <f>SUM(G7:G18)</f>
        <v>13872</v>
      </c>
      <c r="H19" s="88"/>
    </row>
    <row r="20" spans="1:8" ht="30" customHeight="1" thickBot="1">
      <c r="A20" s="111" t="s">
        <v>0</v>
      </c>
      <c r="B20" s="59" t="s">
        <v>31</v>
      </c>
      <c r="C20" s="17" t="s">
        <v>2</v>
      </c>
      <c r="D20" s="112" t="s">
        <v>39</v>
      </c>
      <c r="E20" s="112" t="s">
        <v>40</v>
      </c>
      <c r="F20" s="16" t="s">
        <v>3</v>
      </c>
      <c r="G20" s="16" t="s">
        <v>4</v>
      </c>
      <c r="H20" s="17" t="s">
        <v>5</v>
      </c>
    </row>
    <row r="21" spans="1:8" ht="15.75" thickBot="1">
      <c r="A21" s="168" t="s">
        <v>8</v>
      </c>
      <c r="B21" s="169"/>
      <c r="C21" s="169"/>
      <c r="D21" s="169"/>
      <c r="E21" s="169"/>
      <c r="F21" s="169"/>
      <c r="G21" s="169"/>
      <c r="H21" s="171"/>
    </row>
    <row r="22" spans="1:8" ht="15">
      <c r="A22" s="33"/>
      <c r="B22" s="19"/>
      <c r="C22" s="19"/>
      <c r="D22" s="19"/>
      <c r="E22" s="19"/>
      <c r="F22" s="20">
        <f aca="true" t="shared" si="2" ref="F22:F30">SUM(D22*E22)</f>
        <v>0</v>
      </c>
      <c r="G22" s="20">
        <f aca="true" t="shared" si="3" ref="G22:G30">SUM(F22*1.2)</f>
        <v>0</v>
      </c>
      <c r="H22" s="34"/>
    </row>
    <row r="23" spans="1:8" ht="15">
      <c r="A23" s="33"/>
      <c r="B23" s="19"/>
      <c r="C23" s="19"/>
      <c r="D23" s="19"/>
      <c r="E23" s="19"/>
      <c r="F23" s="20">
        <f t="shared" si="2"/>
        <v>0</v>
      </c>
      <c r="G23" s="20">
        <f t="shared" si="3"/>
        <v>0</v>
      </c>
      <c r="H23" s="34"/>
    </row>
    <row r="24" spans="1:8" ht="15">
      <c r="A24" s="33"/>
      <c r="B24" s="19"/>
      <c r="C24" s="19"/>
      <c r="D24" s="19"/>
      <c r="E24" s="19"/>
      <c r="F24" s="20">
        <f t="shared" si="2"/>
        <v>0</v>
      </c>
      <c r="G24" s="20">
        <f t="shared" si="3"/>
        <v>0</v>
      </c>
      <c r="H24" s="34"/>
    </row>
    <row r="25" spans="1:8" ht="15">
      <c r="A25" s="33"/>
      <c r="B25" s="19"/>
      <c r="C25" s="19"/>
      <c r="D25" s="19"/>
      <c r="E25" s="19"/>
      <c r="F25" s="20">
        <f t="shared" si="2"/>
        <v>0</v>
      </c>
      <c r="G25" s="20">
        <f t="shared" si="3"/>
        <v>0</v>
      </c>
      <c r="H25" s="34"/>
    </row>
    <row r="26" spans="1:8" ht="15">
      <c r="A26" s="33"/>
      <c r="B26" s="19"/>
      <c r="C26" s="19"/>
      <c r="D26" s="19"/>
      <c r="E26" s="19"/>
      <c r="F26" s="20">
        <f t="shared" si="2"/>
        <v>0</v>
      </c>
      <c r="G26" s="20">
        <f t="shared" si="3"/>
        <v>0</v>
      </c>
      <c r="H26" s="34"/>
    </row>
    <row r="27" spans="1:8" ht="15">
      <c r="A27" s="33"/>
      <c r="B27" s="19"/>
      <c r="C27" s="19"/>
      <c r="D27" s="19"/>
      <c r="E27" s="19"/>
      <c r="F27" s="20">
        <f t="shared" si="2"/>
        <v>0</v>
      </c>
      <c r="G27" s="20">
        <f t="shared" si="3"/>
        <v>0</v>
      </c>
      <c r="H27" s="34"/>
    </row>
    <row r="28" spans="1:8" ht="15">
      <c r="A28" s="33"/>
      <c r="B28" s="19"/>
      <c r="C28" s="19"/>
      <c r="D28" s="19"/>
      <c r="E28" s="19"/>
      <c r="F28" s="20">
        <f t="shared" si="2"/>
        <v>0</v>
      </c>
      <c r="G28" s="20">
        <f t="shared" si="3"/>
        <v>0</v>
      </c>
      <c r="H28" s="34"/>
    </row>
    <row r="29" spans="1:8" ht="15">
      <c r="A29" s="33"/>
      <c r="B29" s="19"/>
      <c r="C29" s="19"/>
      <c r="D29" s="19"/>
      <c r="E29" s="19"/>
      <c r="F29" s="20">
        <f t="shared" si="2"/>
        <v>0</v>
      </c>
      <c r="G29" s="20">
        <f t="shared" si="3"/>
        <v>0</v>
      </c>
      <c r="H29" s="34"/>
    </row>
    <row r="30" spans="1:8" ht="15.75" thickBot="1">
      <c r="A30" s="29"/>
      <c r="B30" s="30"/>
      <c r="C30" s="30"/>
      <c r="D30" s="30"/>
      <c r="E30" s="30"/>
      <c r="F30" s="20">
        <f t="shared" si="2"/>
        <v>0</v>
      </c>
      <c r="G30" s="20">
        <f t="shared" si="3"/>
        <v>0</v>
      </c>
      <c r="H30" s="32"/>
    </row>
    <row r="31" spans="1:8" ht="15.75" thickBot="1">
      <c r="A31" s="99"/>
      <c r="B31" s="189" t="s">
        <v>35</v>
      </c>
      <c r="C31" s="190"/>
      <c r="D31" s="100"/>
      <c r="E31" s="100"/>
      <c r="F31" s="101">
        <f>SUM(F22:F30)</f>
        <v>0</v>
      </c>
      <c r="G31" s="101">
        <f>SUM(G22:G30)</f>
        <v>0</v>
      </c>
      <c r="H31" s="102"/>
    </row>
    <row r="32" spans="1:8" ht="31.5" thickBot="1">
      <c r="A32" s="111" t="s">
        <v>0</v>
      </c>
      <c r="B32" s="96" t="s">
        <v>31</v>
      </c>
      <c r="C32" s="103" t="s">
        <v>2</v>
      </c>
      <c r="D32" s="112" t="s">
        <v>39</v>
      </c>
      <c r="E32" s="112" t="s">
        <v>40</v>
      </c>
      <c r="F32" s="97" t="s">
        <v>3</v>
      </c>
      <c r="G32" s="97" t="s">
        <v>4</v>
      </c>
      <c r="H32" s="98" t="s">
        <v>5</v>
      </c>
    </row>
    <row r="33" spans="1:8" ht="15">
      <c r="A33" s="185" t="s">
        <v>33</v>
      </c>
      <c r="B33" s="186"/>
      <c r="C33" s="186"/>
      <c r="D33" s="186"/>
      <c r="E33" s="186"/>
      <c r="F33" s="186"/>
      <c r="G33" s="186"/>
      <c r="H33" s="187"/>
    </row>
    <row r="34" spans="1:8" ht="15">
      <c r="A34" s="33"/>
      <c r="B34" s="19"/>
      <c r="C34" s="19"/>
      <c r="D34" s="19"/>
      <c r="E34" s="19"/>
      <c r="F34" s="20">
        <f>SUM(D34*E34)</f>
        <v>0</v>
      </c>
      <c r="G34" s="20">
        <f>SUM(F34*1.2)</f>
        <v>0</v>
      </c>
      <c r="H34" s="34"/>
    </row>
    <row r="35" spans="1:8" ht="15">
      <c r="A35" s="33"/>
      <c r="B35" s="19"/>
      <c r="C35" s="19"/>
      <c r="D35" s="19"/>
      <c r="E35" s="19"/>
      <c r="F35" s="20">
        <f>SUM(D35*E35)</f>
        <v>0</v>
      </c>
      <c r="G35" s="20">
        <f>SUM(F35*1.2)</f>
        <v>0</v>
      </c>
      <c r="H35" s="34"/>
    </row>
    <row r="36" spans="1:8" ht="15">
      <c r="A36" s="33"/>
      <c r="B36" s="19"/>
      <c r="C36" s="19"/>
      <c r="D36" s="19"/>
      <c r="E36" s="19"/>
      <c r="F36" s="20">
        <f>SUM(D36*E36)</f>
        <v>0</v>
      </c>
      <c r="G36" s="20">
        <f>SUM(F36*1.2)</f>
        <v>0</v>
      </c>
      <c r="H36" s="34"/>
    </row>
    <row r="37" spans="1:8" ht="15">
      <c r="A37" s="33"/>
      <c r="B37" s="19"/>
      <c r="C37" s="19"/>
      <c r="D37" s="19"/>
      <c r="E37" s="19"/>
      <c r="F37" s="20">
        <f>SUM(D37*E37)</f>
        <v>0</v>
      </c>
      <c r="G37" s="20">
        <f>SUM(F37*1.2)</f>
        <v>0</v>
      </c>
      <c r="H37" s="34"/>
    </row>
    <row r="38" spans="1:8" ht="15">
      <c r="A38" s="33"/>
      <c r="B38" s="19"/>
      <c r="C38" s="19"/>
      <c r="D38" s="19"/>
      <c r="E38" s="19"/>
      <c r="F38" s="20">
        <f>SUM(D38*E38)</f>
        <v>0</v>
      </c>
      <c r="G38" s="20">
        <f>SUM(F38*1.2)</f>
        <v>0</v>
      </c>
      <c r="H38" s="34"/>
    </row>
    <row r="39" spans="1:8" ht="15.75" thickBot="1">
      <c r="A39" s="104"/>
      <c r="B39" s="188" t="s">
        <v>9</v>
      </c>
      <c r="C39" s="188"/>
      <c r="D39" s="90"/>
      <c r="E39" s="90"/>
      <c r="F39" s="21">
        <f>SUM(F34:F38)</f>
        <v>0</v>
      </c>
      <c r="G39" s="21">
        <f>SUM(G34:G38)</f>
        <v>0</v>
      </c>
      <c r="H39" s="105"/>
    </row>
    <row r="40" spans="1:8" ht="32.25" customHeight="1" thickBot="1">
      <c r="A40" s="111" t="s">
        <v>0</v>
      </c>
      <c r="B40" s="96" t="s">
        <v>31</v>
      </c>
      <c r="C40" s="103" t="s">
        <v>2</v>
      </c>
      <c r="D40" s="112" t="s">
        <v>39</v>
      </c>
      <c r="E40" s="112" t="s">
        <v>40</v>
      </c>
      <c r="F40" s="97" t="s">
        <v>3</v>
      </c>
      <c r="G40" s="97" t="s">
        <v>4</v>
      </c>
      <c r="H40" s="98" t="s">
        <v>5</v>
      </c>
    </row>
    <row r="41" spans="1:8" ht="15">
      <c r="A41" s="185" t="s">
        <v>10</v>
      </c>
      <c r="B41" s="186"/>
      <c r="C41" s="186"/>
      <c r="D41" s="186"/>
      <c r="E41" s="186"/>
      <c r="F41" s="186"/>
      <c r="G41" s="186"/>
      <c r="H41" s="187"/>
    </row>
    <row r="42" spans="1:8" ht="15">
      <c r="A42" s="33"/>
      <c r="B42" s="19"/>
      <c r="C42" s="19"/>
      <c r="D42" s="19"/>
      <c r="E42" s="19"/>
      <c r="F42" s="20">
        <v>0</v>
      </c>
      <c r="G42" s="20">
        <f>SUM(F42*1.2)</f>
        <v>0</v>
      </c>
      <c r="H42" s="34"/>
    </row>
    <row r="43" spans="1:8" ht="15">
      <c r="A43" s="33"/>
      <c r="B43" s="19"/>
      <c r="C43" s="19"/>
      <c r="D43" s="19"/>
      <c r="E43" s="19"/>
      <c r="F43" s="20">
        <f>SUM(D43*E43)</f>
        <v>0</v>
      </c>
      <c r="G43" s="20">
        <f>SUM(F43*1.2)</f>
        <v>0</v>
      </c>
      <c r="H43" s="34"/>
    </row>
    <row r="44" spans="1:8" ht="15">
      <c r="A44" s="33"/>
      <c r="B44" s="19"/>
      <c r="C44" s="19"/>
      <c r="D44" s="19"/>
      <c r="E44" s="19"/>
      <c r="F44" s="20">
        <f>SUM(D44*E44)</f>
        <v>0</v>
      </c>
      <c r="G44" s="20">
        <f>SUM(F44*1.2)</f>
        <v>0</v>
      </c>
      <c r="H44" s="34"/>
    </row>
    <row r="45" spans="1:8" ht="15">
      <c r="A45" s="33"/>
      <c r="B45" s="19"/>
      <c r="C45" s="19"/>
      <c r="D45" s="19"/>
      <c r="E45" s="19"/>
      <c r="F45" s="20">
        <f>SUM(D45*E45)</f>
        <v>0</v>
      </c>
      <c r="G45" s="20">
        <f>SUM(F45*1.2)</f>
        <v>0</v>
      </c>
      <c r="H45" s="34"/>
    </row>
    <row r="46" spans="1:8" ht="15">
      <c r="A46" s="33"/>
      <c r="B46" s="19"/>
      <c r="C46" s="19"/>
      <c r="D46" s="19"/>
      <c r="E46" s="19"/>
      <c r="F46" s="20">
        <f>SUM(D46*E46)</f>
        <v>0</v>
      </c>
      <c r="G46" s="20">
        <f>SUM(F46*1.2)</f>
        <v>0</v>
      </c>
      <c r="H46" s="34"/>
    </row>
    <row r="47" spans="1:8" ht="15.75" thickBot="1">
      <c r="A47" s="86"/>
      <c r="B47" s="182" t="s">
        <v>11</v>
      </c>
      <c r="C47" s="182"/>
      <c r="D47" s="89"/>
      <c r="E47" s="89"/>
      <c r="F47" s="87">
        <f>SUM(F42:F46)</f>
        <v>0</v>
      </c>
      <c r="G47" s="87">
        <f>SUM(G42:G46)</f>
        <v>0</v>
      </c>
      <c r="H47" s="88"/>
    </row>
    <row r="48" spans="1:8" ht="15.75" thickBot="1">
      <c r="A48" s="191" t="s">
        <v>12</v>
      </c>
      <c r="B48" s="192"/>
      <c r="C48" s="192"/>
      <c r="D48" s="106"/>
      <c r="E48" s="106"/>
      <c r="F48" s="107">
        <f>SUM(F19+F31+F39+F47)</f>
        <v>11560</v>
      </c>
      <c r="G48" s="107">
        <f>SUM(G19+G31+G39+G47)</f>
        <v>13872</v>
      </c>
      <c r="H48" s="108"/>
    </row>
    <row r="49" spans="1:8" ht="15.75" thickBot="1">
      <c r="A49" s="41"/>
      <c r="B49" s="42"/>
      <c r="C49" s="42"/>
      <c r="D49" s="42"/>
      <c r="E49" s="42"/>
      <c r="F49" s="42"/>
      <c r="G49" s="42"/>
      <c r="H49" s="43"/>
    </row>
    <row r="50" spans="1:8" ht="15">
      <c r="A50" s="44"/>
      <c r="B50" s="45"/>
      <c r="C50" s="45"/>
      <c r="D50" s="45"/>
      <c r="E50" s="45"/>
      <c r="F50" s="46" t="s">
        <v>13</v>
      </c>
      <c r="G50" s="47" t="s">
        <v>14</v>
      </c>
      <c r="H50" s="48"/>
    </row>
    <row r="51" spans="1:8" ht="15">
      <c r="A51" s="162" t="s">
        <v>15</v>
      </c>
      <c r="B51" s="163"/>
      <c r="C51" s="163"/>
      <c r="D51" s="114"/>
      <c r="E51" s="114"/>
      <c r="F51" s="54">
        <v>11700</v>
      </c>
      <c r="G51" s="53">
        <f>SUM(F51*1.2)</f>
        <v>14040</v>
      </c>
      <c r="H51" s="48"/>
    </row>
    <row r="52" spans="1:8" ht="15">
      <c r="A52" s="164" t="s">
        <v>16</v>
      </c>
      <c r="B52" s="165"/>
      <c r="C52" s="165"/>
      <c r="D52" s="115"/>
      <c r="E52" s="115"/>
      <c r="F52" s="49">
        <f>F48</f>
        <v>11560</v>
      </c>
      <c r="G52" s="49">
        <f>G48</f>
        <v>13872</v>
      </c>
      <c r="H52" s="48"/>
    </row>
    <row r="53" spans="1:8" ht="15.75" thickBot="1">
      <c r="A53" s="50"/>
      <c r="B53" s="166" t="s">
        <v>17</v>
      </c>
      <c r="C53" s="166"/>
      <c r="D53" s="64"/>
      <c r="E53" s="64"/>
      <c r="F53" s="51">
        <f>SUM(F51-F52)</f>
        <v>140</v>
      </c>
      <c r="G53" s="52">
        <f>SUM(G51-G52)</f>
        <v>168</v>
      </c>
      <c r="H53" s="57"/>
    </row>
  </sheetData>
  <sheetProtection/>
  <mergeCells count="16">
    <mergeCell ref="A41:H41"/>
    <mergeCell ref="A48:C48"/>
    <mergeCell ref="A1:H1"/>
    <mergeCell ref="A2:H2"/>
    <mergeCell ref="A3:H3"/>
    <mergeCell ref="A6:H6"/>
    <mergeCell ref="A51:C51"/>
    <mergeCell ref="A52:C52"/>
    <mergeCell ref="B53:C53"/>
    <mergeCell ref="A4:H4"/>
    <mergeCell ref="B19:C19"/>
    <mergeCell ref="B39:C39"/>
    <mergeCell ref="B47:C47"/>
    <mergeCell ref="A33:H33"/>
    <mergeCell ref="A21:H21"/>
    <mergeCell ref="B31:C3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  <rowBreaks count="3" manualBreakCount="3">
    <brk id="19" max="255" man="1"/>
    <brk id="31" max="255" man="1"/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PageLayoutView="0" workbookViewId="0" topLeftCell="A37">
      <selection activeCell="L45" sqref="L45"/>
    </sheetView>
  </sheetViews>
  <sheetFormatPr defaultColWidth="9.140625" defaultRowHeight="15"/>
  <cols>
    <col min="1" max="1" width="7.00390625" style="9" customWidth="1"/>
    <col min="2" max="2" width="37.28125" style="8" customWidth="1"/>
    <col min="3" max="3" width="31.8515625" style="8" customWidth="1"/>
    <col min="4" max="5" width="10.28125" style="8" customWidth="1"/>
    <col min="6" max="6" width="19.28125" style="8" customWidth="1"/>
    <col min="7" max="7" width="15.140625" style="8" bestFit="1" customWidth="1"/>
    <col min="8" max="8" width="29.57421875" style="8" customWidth="1"/>
    <col min="9" max="16384" width="9.140625" style="8" customWidth="1"/>
  </cols>
  <sheetData>
    <row r="1" spans="1:8" ht="15">
      <c r="A1" s="178" t="s">
        <v>20</v>
      </c>
      <c r="B1" s="178"/>
      <c r="C1" s="178"/>
      <c r="D1" s="178"/>
      <c r="E1" s="178"/>
      <c r="F1" s="178"/>
      <c r="G1" s="178"/>
      <c r="H1" s="178"/>
    </row>
    <row r="2" spans="1:8" ht="15">
      <c r="A2" s="167" t="s">
        <v>37</v>
      </c>
      <c r="B2" s="167"/>
      <c r="C2" s="167"/>
      <c r="D2" s="167"/>
      <c r="E2" s="167"/>
      <c r="F2" s="167"/>
      <c r="G2" s="167"/>
      <c r="H2" s="167"/>
    </row>
    <row r="3" spans="1:8" ht="142.5" customHeight="1" thickBot="1">
      <c r="A3" s="193" t="s">
        <v>29</v>
      </c>
      <c r="B3" s="193"/>
      <c r="C3" s="193"/>
      <c r="D3" s="193"/>
      <c r="E3" s="193"/>
      <c r="F3" s="193"/>
      <c r="G3" s="193"/>
      <c r="H3" s="193"/>
    </row>
    <row r="4" spans="1:8" ht="45.75" customHeight="1" thickBot="1">
      <c r="A4" s="179" t="s">
        <v>19</v>
      </c>
      <c r="B4" s="179"/>
      <c r="C4" s="179"/>
      <c r="D4" s="179"/>
      <c r="E4" s="179"/>
      <c r="F4" s="179"/>
      <c r="G4" s="179"/>
      <c r="H4" s="179"/>
    </row>
    <row r="5" spans="1:256" ht="31.5" thickBot="1">
      <c r="A5" s="111" t="s">
        <v>0</v>
      </c>
      <c r="B5" s="59" t="s">
        <v>31</v>
      </c>
      <c r="C5" s="17" t="s">
        <v>2</v>
      </c>
      <c r="D5" s="112" t="s">
        <v>39</v>
      </c>
      <c r="E5" s="112" t="s">
        <v>40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8" s="10" customFormat="1" ht="15.75" thickBot="1">
      <c r="A6" s="168" t="s">
        <v>6</v>
      </c>
      <c r="B6" s="169"/>
      <c r="C6" s="169"/>
      <c r="D6" s="169"/>
      <c r="E6" s="169"/>
      <c r="F6" s="169"/>
      <c r="G6" s="169"/>
      <c r="H6" s="171"/>
    </row>
    <row r="7" spans="1:8" s="10" customFormat="1" ht="15">
      <c r="A7" s="33">
        <v>1</v>
      </c>
      <c r="B7" s="19" t="s">
        <v>49</v>
      </c>
      <c r="C7" s="19" t="s">
        <v>50</v>
      </c>
      <c r="D7" s="19">
        <v>1</v>
      </c>
      <c r="E7" s="19">
        <v>917</v>
      </c>
      <c r="F7" s="20">
        <f aca="true" t="shared" si="0" ref="F7:F19">SUM(D7*E7)</f>
        <v>917</v>
      </c>
      <c r="G7" s="20">
        <f>SUM(F7*1.2)</f>
        <v>1100.3999999999999</v>
      </c>
      <c r="H7" s="34" t="s">
        <v>41</v>
      </c>
    </row>
    <row r="8" spans="1:8" s="10" customFormat="1" ht="15">
      <c r="A8" s="33">
        <v>2</v>
      </c>
      <c r="B8" s="19" t="s">
        <v>75</v>
      </c>
      <c r="C8" s="19" t="s">
        <v>76</v>
      </c>
      <c r="D8" s="19">
        <v>1</v>
      </c>
      <c r="E8" s="19">
        <v>917</v>
      </c>
      <c r="F8" s="20">
        <f t="shared" si="0"/>
        <v>917</v>
      </c>
      <c r="G8" s="20">
        <f aca="true" t="shared" si="1" ref="G8:G16">SUM(F8*1.2)</f>
        <v>1100.3999999999999</v>
      </c>
      <c r="H8" s="34" t="s">
        <v>77</v>
      </c>
    </row>
    <row r="9" spans="1:8" s="10" customFormat="1" ht="15">
      <c r="A9" s="33">
        <v>3</v>
      </c>
      <c r="B9" s="19" t="s">
        <v>144</v>
      </c>
      <c r="C9" s="19" t="s">
        <v>76</v>
      </c>
      <c r="D9" s="19">
        <v>1</v>
      </c>
      <c r="E9" s="19">
        <v>917</v>
      </c>
      <c r="F9" s="20">
        <f t="shared" si="0"/>
        <v>917</v>
      </c>
      <c r="G9" s="20">
        <f t="shared" si="1"/>
        <v>1100.3999999999999</v>
      </c>
      <c r="H9" s="34" t="s">
        <v>77</v>
      </c>
    </row>
    <row r="10" spans="1:8" s="10" customFormat="1" ht="15">
      <c r="A10" s="33">
        <v>4</v>
      </c>
      <c r="B10" s="19" t="s">
        <v>149</v>
      </c>
      <c r="C10" s="19" t="s">
        <v>52</v>
      </c>
      <c r="D10" s="19">
        <v>1</v>
      </c>
      <c r="E10" s="19">
        <v>250</v>
      </c>
      <c r="F10" s="20">
        <f t="shared" si="0"/>
        <v>250</v>
      </c>
      <c r="G10" s="20">
        <f t="shared" si="1"/>
        <v>300</v>
      </c>
      <c r="H10" s="34" t="s">
        <v>150</v>
      </c>
    </row>
    <row r="11" spans="1:8" s="10" customFormat="1" ht="15">
      <c r="A11" s="33">
        <v>5</v>
      </c>
      <c r="B11" s="19" t="s">
        <v>151</v>
      </c>
      <c r="C11" s="19" t="s">
        <v>52</v>
      </c>
      <c r="D11" s="19">
        <v>2</v>
      </c>
      <c r="E11" s="19">
        <v>2769</v>
      </c>
      <c r="F11" s="20">
        <f t="shared" si="0"/>
        <v>5538</v>
      </c>
      <c r="G11" s="20">
        <f t="shared" si="1"/>
        <v>6645.599999999999</v>
      </c>
      <c r="H11" s="34" t="s">
        <v>152</v>
      </c>
    </row>
    <row r="12" spans="1:8" s="10" customFormat="1" ht="15">
      <c r="A12" s="33">
        <v>6</v>
      </c>
      <c r="B12" s="19" t="s">
        <v>175</v>
      </c>
      <c r="C12" s="19" t="s">
        <v>52</v>
      </c>
      <c r="D12" s="19">
        <v>1</v>
      </c>
      <c r="E12" s="19">
        <v>5103</v>
      </c>
      <c r="F12" s="20">
        <f t="shared" si="0"/>
        <v>5103</v>
      </c>
      <c r="G12" s="20">
        <f t="shared" si="1"/>
        <v>6123.599999999999</v>
      </c>
      <c r="H12" s="19" t="s">
        <v>52</v>
      </c>
    </row>
    <row r="13" spans="1:8" s="10" customFormat="1" ht="15">
      <c r="A13" s="33"/>
      <c r="B13" s="19"/>
      <c r="C13" s="19"/>
      <c r="D13" s="19"/>
      <c r="E13" s="19"/>
      <c r="F13" s="20">
        <f t="shared" si="0"/>
        <v>0</v>
      </c>
      <c r="G13" s="20">
        <f t="shared" si="1"/>
        <v>0</v>
      </c>
      <c r="H13" s="34"/>
    </row>
    <row r="14" spans="1:8" s="10" customFormat="1" ht="15">
      <c r="A14" s="33"/>
      <c r="B14" s="19"/>
      <c r="C14" s="19"/>
      <c r="D14" s="19"/>
      <c r="E14" s="19"/>
      <c r="F14" s="20">
        <f t="shared" si="0"/>
        <v>0</v>
      </c>
      <c r="G14" s="20">
        <f t="shared" si="1"/>
        <v>0</v>
      </c>
      <c r="H14" s="34"/>
    </row>
    <row r="15" spans="1:8" s="10" customFormat="1" ht="15">
      <c r="A15" s="33"/>
      <c r="B15" s="19"/>
      <c r="C15" s="19"/>
      <c r="D15" s="19"/>
      <c r="E15" s="19"/>
      <c r="F15" s="20">
        <f t="shared" si="0"/>
        <v>0</v>
      </c>
      <c r="G15" s="20">
        <f t="shared" si="1"/>
        <v>0</v>
      </c>
      <c r="H15" s="34"/>
    </row>
    <row r="16" spans="1:8" s="10" customFormat="1" ht="15">
      <c r="A16" s="33"/>
      <c r="B16" s="19"/>
      <c r="C16" s="19"/>
      <c r="D16" s="19"/>
      <c r="E16" s="19"/>
      <c r="F16" s="20">
        <f t="shared" si="0"/>
        <v>0</v>
      </c>
      <c r="G16" s="20">
        <f t="shared" si="1"/>
        <v>0</v>
      </c>
      <c r="H16" s="34"/>
    </row>
    <row r="17" spans="1:8" s="10" customFormat="1" ht="15">
      <c r="A17" s="33"/>
      <c r="B17" s="19"/>
      <c r="C17" s="19"/>
      <c r="D17" s="19"/>
      <c r="E17" s="19"/>
      <c r="F17" s="20">
        <f t="shared" si="0"/>
        <v>0</v>
      </c>
      <c r="G17" s="20">
        <f>SUM(F17*1.2)</f>
        <v>0</v>
      </c>
      <c r="H17" s="34"/>
    </row>
    <row r="18" spans="1:8" s="10" customFormat="1" ht="15">
      <c r="A18" s="33"/>
      <c r="B18" s="19"/>
      <c r="C18" s="19"/>
      <c r="D18" s="19"/>
      <c r="E18" s="19"/>
      <c r="F18" s="20">
        <f t="shared" si="0"/>
        <v>0</v>
      </c>
      <c r="G18" s="20">
        <f>SUM(F18*1.2)</f>
        <v>0</v>
      </c>
      <c r="H18" s="34"/>
    </row>
    <row r="19" spans="1:8" ht="15">
      <c r="A19" s="33"/>
      <c r="B19" s="19"/>
      <c r="C19" s="19"/>
      <c r="D19" s="19"/>
      <c r="E19" s="19"/>
      <c r="F19" s="20">
        <f t="shared" si="0"/>
        <v>0</v>
      </c>
      <c r="G19" s="20">
        <f>SUM(F19*1.2)</f>
        <v>0</v>
      </c>
      <c r="H19" s="34"/>
    </row>
    <row r="20" spans="1:8" ht="15.75" thickBot="1">
      <c r="A20" s="55"/>
      <c r="B20" s="174" t="s">
        <v>7</v>
      </c>
      <c r="C20" s="175"/>
      <c r="D20" s="95"/>
      <c r="E20" s="95"/>
      <c r="F20" s="21">
        <f>SUM(F7:F19)</f>
        <v>13642</v>
      </c>
      <c r="G20" s="21">
        <f>SUM(G7:G19)</f>
        <v>16370.399999999998</v>
      </c>
      <c r="H20" s="56"/>
    </row>
    <row r="21" spans="1:8" ht="31.5" thickBot="1">
      <c r="A21" s="111" t="s">
        <v>0</v>
      </c>
      <c r="B21" s="59" t="s">
        <v>31</v>
      </c>
      <c r="C21" s="17" t="s">
        <v>2</v>
      </c>
      <c r="D21" s="112" t="s">
        <v>39</v>
      </c>
      <c r="E21" s="112" t="s">
        <v>40</v>
      </c>
      <c r="F21" s="16" t="s">
        <v>3</v>
      </c>
      <c r="G21" s="16" t="s">
        <v>4</v>
      </c>
      <c r="H21" s="17" t="s">
        <v>5</v>
      </c>
    </row>
    <row r="22" spans="1:8" ht="15.75" thickBot="1">
      <c r="A22" s="168" t="s">
        <v>8</v>
      </c>
      <c r="B22" s="169"/>
      <c r="C22" s="169"/>
      <c r="D22" s="169"/>
      <c r="E22" s="169"/>
      <c r="F22" s="169"/>
      <c r="G22" s="169"/>
      <c r="H22" s="171"/>
    </row>
    <row r="23" spans="1:8" ht="15">
      <c r="A23" s="33"/>
      <c r="B23" s="19"/>
      <c r="C23" s="19"/>
      <c r="D23" s="19"/>
      <c r="E23" s="19"/>
      <c r="F23" s="20">
        <f aca="true" t="shared" si="2" ref="F23:F31">SUM(D23*E23)</f>
        <v>0</v>
      </c>
      <c r="G23" s="20">
        <f aca="true" t="shared" si="3" ref="G23:G31">SUM(F23*1.2)</f>
        <v>0</v>
      </c>
      <c r="H23" s="34"/>
    </row>
    <row r="24" spans="1:8" ht="15">
      <c r="A24" s="33"/>
      <c r="B24" s="19"/>
      <c r="C24" s="19"/>
      <c r="D24" s="19"/>
      <c r="E24" s="19"/>
      <c r="F24" s="20">
        <f t="shared" si="2"/>
        <v>0</v>
      </c>
      <c r="G24" s="20">
        <f t="shared" si="3"/>
        <v>0</v>
      </c>
      <c r="H24" s="34"/>
    </row>
    <row r="25" spans="1:8" ht="15">
      <c r="A25" s="33"/>
      <c r="B25" s="19"/>
      <c r="C25" s="19"/>
      <c r="D25" s="19"/>
      <c r="E25" s="19"/>
      <c r="F25" s="20">
        <f t="shared" si="2"/>
        <v>0</v>
      </c>
      <c r="G25" s="20">
        <f t="shared" si="3"/>
        <v>0</v>
      </c>
      <c r="H25" s="34"/>
    </row>
    <row r="26" spans="1:8" ht="15">
      <c r="A26" s="33"/>
      <c r="B26" s="19"/>
      <c r="C26" s="19"/>
      <c r="D26" s="19"/>
      <c r="E26" s="19"/>
      <c r="F26" s="20">
        <f t="shared" si="2"/>
        <v>0</v>
      </c>
      <c r="G26" s="20">
        <f t="shared" si="3"/>
        <v>0</v>
      </c>
      <c r="H26" s="34"/>
    </row>
    <row r="27" spans="1:8" ht="15">
      <c r="A27" s="33"/>
      <c r="B27" s="19"/>
      <c r="C27" s="19"/>
      <c r="D27" s="19"/>
      <c r="E27" s="19"/>
      <c r="F27" s="20">
        <f t="shared" si="2"/>
        <v>0</v>
      </c>
      <c r="G27" s="20">
        <f t="shared" si="3"/>
        <v>0</v>
      </c>
      <c r="H27" s="34"/>
    </row>
    <row r="28" spans="1:8" ht="15">
      <c r="A28" s="33"/>
      <c r="B28" s="19"/>
      <c r="C28" s="19"/>
      <c r="D28" s="19"/>
      <c r="E28" s="19"/>
      <c r="F28" s="20">
        <f t="shared" si="2"/>
        <v>0</v>
      </c>
      <c r="G28" s="20">
        <f t="shared" si="3"/>
        <v>0</v>
      </c>
      <c r="H28" s="34"/>
    </row>
    <row r="29" spans="1:8" ht="15">
      <c r="A29" s="33"/>
      <c r="B29" s="19"/>
      <c r="C29" s="19"/>
      <c r="D29" s="19"/>
      <c r="E29" s="19"/>
      <c r="F29" s="20">
        <f t="shared" si="2"/>
        <v>0</v>
      </c>
      <c r="G29" s="20">
        <f t="shared" si="3"/>
        <v>0</v>
      </c>
      <c r="H29" s="34"/>
    </row>
    <row r="30" spans="1:8" ht="15">
      <c r="A30" s="33"/>
      <c r="B30" s="19"/>
      <c r="C30" s="19"/>
      <c r="D30" s="19"/>
      <c r="E30" s="19"/>
      <c r="F30" s="20">
        <f t="shared" si="2"/>
        <v>0</v>
      </c>
      <c r="G30" s="20">
        <f t="shared" si="3"/>
        <v>0</v>
      </c>
      <c r="H30" s="34"/>
    </row>
    <row r="31" spans="1:8" ht="15.75" thickBot="1">
      <c r="A31" s="29"/>
      <c r="B31" s="30"/>
      <c r="C31" s="30"/>
      <c r="D31" s="30"/>
      <c r="E31" s="30"/>
      <c r="F31" s="20">
        <f t="shared" si="2"/>
        <v>0</v>
      </c>
      <c r="G31" s="31">
        <f t="shared" si="3"/>
        <v>0</v>
      </c>
      <c r="H31" s="32"/>
    </row>
    <row r="32" spans="1:8" ht="22.5" customHeight="1" thickBot="1">
      <c r="A32" s="37"/>
      <c r="B32" s="172" t="s">
        <v>35</v>
      </c>
      <c r="C32" s="173"/>
      <c r="D32" s="65"/>
      <c r="E32" s="65"/>
      <c r="F32" s="25">
        <f>SUM(F23:F31)</f>
        <v>0</v>
      </c>
      <c r="G32" s="25">
        <f>SUM(G23:G31)</f>
        <v>0</v>
      </c>
      <c r="H32" s="38"/>
    </row>
    <row r="33" spans="1:8" ht="31.5" thickBot="1">
      <c r="A33" s="111" t="s">
        <v>0</v>
      </c>
      <c r="B33" s="60" t="s">
        <v>31</v>
      </c>
      <c r="C33" s="28" t="s">
        <v>2</v>
      </c>
      <c r="D33" s="112" t="s">
        <v>39</v>
      </c>
      <c r="E33" s="112" t="s">
        <v>40</v>
      </c>
      <c r="F33" s="27" t="s">
        <v>3</v>
      </c>
      <c r="G33" s="27" t="s">
        <v>4</v>
      </c>
      <c r="H33" s="28" t="s">
        <v>5</v>
      </c>
    </row>
    <row r="34" spans="1:8" ht="15.75" thickBot="1">
      <c r="A34" s="168" t="s">
        <v>33</v>
      </c>
      <c r="B34" s="169"/>
      <c r="C34" s="169"/>
      <c r="D34" s="169"/>
      <c r="E34" s="169"/>
      <c r="F34" s="169"/>
      <c r="G34" s="169"/>
      <c r="H34" s="171"/>
    </row>
    <row r="35" spans="1:8" ht="15">
      <c r="A35" s="33"/>
      <c r="B35" s="19"/>
      <c r="C35" s="19"/>
      <c r="D35" s="19"/>
      <c r="E35" s="19"/>
      <c r="F35" s="20">
        <f>SUM(D35*E35)</f>
        <v>0</v>
      </c>
      <c r="G35" s="20">
        <f>SUM(F35*1.2)</f>
        <v>0</v>
      </c>
      <c r="H35" s="34"/>
    </row>
    <row r="36" spans="1:8" ht="15">
      <c r="A36" s="33"/>
      <c r="B36" s="19"/>
      <c r="C36" s="19"/>
      <c r="D36" s="19"/>
      <c r="E36" s="19"/>
      <c r="F36" s="20">
        <f>SUM(D36*E36)</f>
        <v>0</v>
      </c>
      <c r="G36" s="20">
        <f>SUM(F36*1.2)</f>
        <v>0</v>
      </c>
      <c r="H36" s="34"/>
    </row>
    <row r="37" spans="1:8" ht="15">
      <c r="A37" s="33"/>
      <c r="B37" s="19"/>
      <c r="C37" s="19"/>
      <c r="D37" s="19"/>
      <c r="E37" s="19"/>
      <c r="F37" s="20">
        <f>SUM(D37*E37)</f>
        <v>0</v>
      </c>
      <c r="G37" s="20">
        <f>SUM(F37*1.2)</f>
        <v>0</v>
      </c>
      <c r="H37" s="34"/>
    </row>
    <row r="38" spans="1:8" ht="15">
      <c r="A38" s="33"/>
      <c r="B38" s="19"/>
      <c r="C38" s="19"/>
      <c r="D38" s="19"/>
      <c r="E38" s="19"/>
      <c r="F38" s="20">
        <f>SUM(D38*E38)</f>
        <v>0</v>
      </c>
      <c r="G38" s="20">
        <f>SUM(F38*1.2)</f>
        <v>0</v>
      </c>
      <c r="H38" s="34"/>
    </row>
    <row r="39" spans="1:8" ht="15.75" thickBot="1">
      <c r="A39" s="35"/>
      <c r="B39" s="22"/>
      <c r="C39" s="22"/>
      <c r="D39" s="22"/>
      <c r="E39" s="22"/>
      <c r="F39" s="20">
        <f>SUM(D39*E39)</f>
        <v>0</v>
      </c>
      <c r="G39" s="23">
        <f>SUM(F39*1.2)</f>
        <v>0</v>
      </c>
      <c r="H39" s="36"/>
    </row>
    <row r="40" spans="1:8" ht="15.75" thickBot="1">
      <c r="A40" s="24"/>
      <c r="B40" s="172" t="s">
        <v>9</v>
      </c>
      <c r="C40" s="173"/>
      <c r="D40" s="65"/>
      <c r="E40" s="65"/>
      <c r="F40" s="25">
        <f>SUM(F35:F39)</f>
        <v>0</v>
      </c>
      <c r="G40" s="25">
        <f>SUM(G35:G39)</f>
        <v>0</v>
      </c>
      <c r="H40" s="26"/>
    </row>
    <row r="41" spans="1:8" ht="31.5" thickBot="1">
      <c r="A41" s="111" t="s">
        <v>0</v>
      </c>
      <c r="B41" s="59" t="s">
        <v>31</v>
      </c>
      <c r="C41" s="17" t="s">
        <v>2</v>
      </c>
      <c r="D41" s="112" t="s">
        <v>39</v>
      </c>
      <c r="E41" s="112" t="s">
        <v>40</v>
      </c>
      <c r="F41" s="27" t="s">
        <v>3</v>
      </c>
      <c r="G41" s="27" t="s">
        <v>4</v>
      </c>
      <c r="H41" s="28" t="s">
        <v>5</v>
      </c>
    </row>
    <row r="42" spans="1:8" ht="15.75" thickBot="1">
      <c r="A42" s="168" t="s">
        <v>10</v>
      </c>
      <c r="B42" s="169"/>
      <c r="C42" s="169"/>
      <c r="D42" s="169"/>
      <c r="E42" s="169"/>
      <c r="F42" s="169"/>
      <c r="G42" s="169"/>
      <c r="H42" s="171"/>
    </row>
    <row r="43" spans="1:8" ht="15">
      <c r="A43" s="33"/>
      <c r="B43" s="19"/>
      <c r="C43" s="19"/>
      <c r="D43" s="19"/>
      <c r="E43" s="19"/>
      <c r="F43" s="20">
        <f>SUM(D43*E43)</f>
        <v>0</v>
      </c>
      <c r="G43" s="20">
        <f>SUM(F43*1.2)</f>
        <v>0</v>
      </c>
      <c r="H43" s="34"/>
    </row>
    <row r="44" spans="1:8" ht="15">
      <c r="A44" s="33"/>
      <c r="B44" s="19"/>
      <c r="C44" s="19"/>
      <c r="D44" s="19"/>
      <c r="E44" s="19"/>
      <c r="F44" s="20">
        <f>SUM(D44*E44)</f>
        <v>0</v>
      </c>
      <c r="G44" s="20">
        <f>SUM(F44*1.2)</f>
        <v>0</v>
      </c>
      <c r="H44" s="34"/>
    </row>
    <row r="45" spans="1:8" ht="15">
      <c r="A45" s="33"/>
      <c r="B45" s="19"/>
      <c r="C45" s="19"/>
      <c r="D45" s="19"/>
      <c r="E45" s="19"/>
      <c r="F45" s="20">
        <f>SUM(D45*E45)</f>
        <v>0</v>
      </c>
      <c r="G45" s="20">
        <f>SUM(F45*1.2)</f>
        <v>0</v>
      </c>
      <c r="H45" s="34"/>
    </row>
    <row r="46" spans="1:8" ht="15">
      <c r="A46" s="33"/>
      <c r="B46" s="19"/>
      <c r="C46" s="19"/>
      <c r="D46" s="19"/>
      <c r="E46" s="19"/>
      <c r="F46" s="20">
        <f>SUM(D46*E46)</f>
        <v>0</v>
      </c>
      <c r="G46" s="20">
        <f>SUM(F46*1.2)</f>
        <v>0</v>
      </c>
      <c r="H46" s="34"/>
    </row>
    <row r="47" spans="1:8" ht="15.75" thickBot="1">
      <c r="A47" s="35"/>
      <c r="B47" s="22"/>
      <c r="C47" s="22"/>
      <c r="D47" s="22"/>
      <c r="E47" s="22"/>
      <c r="F47" s="20">
        <f>SUM(D47*E47)</f>
        <v>0</v>
      </c>
      <c r="G47" s="23">
        <f>SUM(F47*1.2)</f>
        <v>0</v>
      </c>
      <c r="H47" s="36"/>
    </row>
    <row r="48" spans="1:8" ht="15.75" thickBot="1">
      <c r="A48" s="37"/>
      <c r="B48" s="172" t="s">
        <v>11</v>
      </c>
      <c r="C48" s="173"/>
      <c r="D48" s="65"/>
      <c r="E48" s="65"/>
      <c r="F48" s="25">
        <f>SUM(F43:F47)</f>
        <v>0</v>
      </c>
      <c r="G48" s="25">
        <f>SUM(G43:G47)</f>
        <v>0</v>
      </c>
      <c r="H48" s="38"/>
    </row>
    <row r="49" spans="1:8" ht="15.75" thickBot="1">
      <c r="A49" s="180" t="s">
        <v>12</v>
      </c>
      <c r="B49" s="181"/>
      <c r="C49" s="181"/>
      <c r="D49" s="63"/>
      <c r="E49" s="63"/>
      <c r="F49" s="39">
        <f>SUM(F20+F32+F40+F48)</f>
        <v>13642</v>
      </c>
      <c r="G49" s="39">
        <f>SUM(G20+G32+G40+G48)</f>
        <v>16370.399999999998</v>
      </c>
      <c r="H49" s="40"/>
    </row>
    <row r="50" spans="1:8" ht="15.75" thickBot="1">
      <c r="A50" s="41"/>
      <c r="B50" s="42"/>
      <c r="C50" s="42"/>
      <c r="D50" s="42"/>
      <c r="E50" s="42"/>
      <c r="F50" s="42"/>
      <c r="G50" s="42"/>
      <c r="H50" s="43"/>
    </row>
    <row r="51" spans="1:8" ht="15">
      <c r="A51" s="44"/>
      <c r="B51" s="45"/>
      <c r="C51" s="45"/>
      <c r="D51" s="45"/>
      <c r="E51" s="45"/>
      <c r="F51" s="46" t="s">
        <v>13</v>
      </c>
      <c r="G51" s="47" t="s">
        <v>14</v>
      </c>
      <c r="H51" s="48"/>
    </row>
    <row r="52" spans="1:8" ht="15">
      <c r="A52" s="162" t="s">
        <v>15</v>
      </c>
      <c r="B52" s="163"/>
      <c r="C52" s="163"/>
      <c r="D52" s="114"/>
      <c r="E52" s="114"/>
      <c r="F52" s="54">
        <v>13800</v>
      </c>
      <c r="G52" s="53">
        <f>SUM(F52*1.2)</f>
        <v>16560</v>
      </c>
      <c r="H52" s="48"/>
    </row>
    <row r="53" spans="1:8" ht="15">
      <c r="A53" s="164" t="s">
        <v>16</v>
      </c>
      <c r="B53" s="165"/>
      <c r="C53" s="165"/>
      <c r="D53" s="115"/>
      <c r="E53" s="115"/>
      <c r="F53" s="49">
        <f>F49</f>
        <v>13642</v>
      </c>
      <c r="G53" s="49">
        <f>G49</f>
        <v>16370.399999999998</v>
      </c>
      <c r="H53" s="48"/>
    </row>
    <row r="54" spans="1:8" ht="15.75" thickBot="1">
      <c r="A54" s="50"/>
      <c r="B54" s="166" t="s">
        <v>17</v>
      </c>
      <c r="C54" s="166"/>
      <c r="D54" s="64"/>
      <c r="E54" s="64"/>
      <c r="F54" s="51">
        <f>SUM(F52-F53)</f>
        <v>158</v>
      </c>
      <c r="G54" s="52">
        <f>SUM(G52-G53)</f>
        <v>189.60000000000218</v>
      </c>
      <c r="H54" s="57"/>
    </row>
  </sheetData>
  <sheetProtection/>
  <mergeCells count="16">
    <mergeCell ref="A42:H42"/>
    <mergeCell ref="A49:C49"/>
    <mergeCell ref="A3:H3"/>
    <mergeCell ref="A1:H1"/>
    <mergeCell ref="A2:H2"/>
    <mergeCell ref="A6:H6"/>
    <mergeCell ref="A52:C52"/>
    <mergeCell ref="A53:C53"/>
    <mergeCell ref="B54:C54"/>
    <mergeCell ref="A4:H4"/>
    <mergeCell ref="B20:C20"/>
    <mergeCell ref="B40:C40"/>
    <mergeCell ref="B48:C48"/>
    <mergeCell ref="A34:H34"/>
    <mergeCell ref="A22:H22"/>
    <mergeCell ref="B32:C3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  <headerFooter>
    <oddFooter>&amp;CPage &amp;P of &amp;N</oddFooter>
  </headerFooter>
  <rowBreaks count="2" manualBreakCount="2">
    <brk id="20" max="255" man="1"/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0">
      <selection activeCell="L22" sqref="L22"/>
    </sheetView>
  </sheetViews>
  <sheetFormatPr defaultColWidth="9.140625" defaultRowHeight="15"/>
  <cols>
    <col min="1" max="1" width="6.28125" style="9" customWidth="1"/>
    <col min="2" max="2" width="33.421875" style="15" customWidth="1"/>
    <col min="3" max="3" width="29.140625" style="8" customWidth="1"/>
    <col min="4" max="4" width="8.57421875" style="8" customWidth="1"/>
    <col min="5" max="5" width="9.421875" style="8" customWidth="1"/>
    <col min="6" max="6" width="18.8515625" style="8" customWidth="1"/>
    <col min="7" max="7" width="19.28125" style="8" customWidth="1"/>
    <col min="8" max="8" width="28.28125" style="8" customWidth="1"/>
    <col min="9" max="16384" width="9.140625" style="8" customWidth="1"/>
  </cols>
  <sheetData>
    <row r="1" spans="1:8" ht="15">
      <c r="A1" s="178" t="s">
        <v>20</v>
      </c>
      <c r="B1" s="178"/>
      <c r="C1" s="178"/>
      <c r="D1" s="178"/>
      <c r="E1" s="178"/>
      <c r="F1" s="178"/>
      <c r="G1" s="178"/>
      <c r="H1" s="178"/>
    </row>
    <row r="2" spans="1:9" ht="15">
      <c r="A2" s="167" t="s">
        <v>38</v>
      </c>
      <c r="B2" s="167"/>
      <c r="C2" s="167"/>
      <c r="D2" s="167"/>
      <c r="E2" s="167"/>
      <c r="F2" s="167"/>
      <c r="G2" s="167"/>
      <c r="H2" s="167"/>
      <c r="I2" s="167"/>
    </row>
    <row r="3" spans="1:9" ht="124.5" customHeight="1">
      <c r="A3" s="179" t="s">
        <v>30</v>
      </c>
      <c r="B3" s="179"/>
      <c r="C3" s="179"/>
      <c r="D3" s="179"/>
      <c r="E3" s="179"/>
      <c r="F3" s="179"/>
      <c r="G3" s="179"/>
      <c r="H3" s="179"/>
      <c r="I3" s="6"/>
    </row>
    <row r="4" spans="1:9" ht="48" customHeight="1" thickBot="1">
      <c r="A4" s="179" t="s">
        <v>19</v>
      </c>
      <c r="B4" s="179"/>
      <c r="C4" s="179"/>
      <c r="D4" s="179"/>
      <c r="E4" s="179"/>
      <c r="F4" s="179"/>
      <c r="G4" s="179"/>
      <c r="H4" s="179"/>
      <c r="I4" s="6"/>
    </row>
    <row r="5" spans="1:256" ht="31.5" thickBot="1">
      <c r="A5" s="111" t="s">
        <v>0</v>
      </c>
      <c r="B5" s="59" t="s">
        <v>31</v>
      </c>
      <c r="C5" s="17" t="s">
        <v>2</v>
      </c>
      <c r="D5" s="112" t="s">
        <v>39</v>
      </c>
      <c r="E5" s="112" t="s">
        <v>40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8" s="10" customFormat="1" ht="15.75" thickBot="1">
      <c r="A6" s="168" t="s">
        <v>6</v>
      </c>
      <c r="B6" s="169"/>
      <c r="C6" s="169"/>
      <c r="D6" s="169"/>
      <c r="E6" s="169"/>
      <c r="F6" s="169"/>
      <c r="G6" s="169"/>
      <c r="H6" s="171"/>
    </row>
    <row r="7" spans="1:8" s="10" customFormat="1" ht="15">
      <c r="A7" s="33">
        <v>3</v>
      </c>
      <c r="B7" s="19" t="s">
        <v>78</v>
      </c>
      <c r="C7" s="19" t="s">
        <v>52</v>
      </c>
      <c r="D7" s="19">
        <v>1</v>
      </c>
      <c r="E7" s="19">
        <v>2677</v>
      </c>
      <c r="F7" s="20">
        <f>SUM(D7*E7)</f>
        <v>2677</v>
      </c>
      <c r="G7" s="20">
        <f>SUM(F7*1.2)</f>
        <v>3212.4</v>
      </c>
      <c r="H7" s="34"/>
    </row>
    <row r="8" spans="1:8" s="10" customFormat="1" ht="15">
      <c r="A8" s="33"/>
      <c r="B8" s="19"/>
      <c r="C8" s="19"/>
      <c r="D8" s="19"/>
      <c r="E8" s="19"/>
      <c r="F8" s="20">
        <f>SUM(D8*E8)</f>
        <v>0</v>
      </c>
      <c r="G8" s="20">
        <f>SUM(F8*1.2)</f>
        <v>0</v>
      </c>
      <c r="H8" s="34"/>
    </row>
    <row r="9" spans="1:8" ht="15.75" thickBot="1">
      <c r="A9" s="55"/>
      <c r="B9" s="174" t="s">
        <v>7</v>
      </c>
      <c r="C9" s="175"/>
      <c r="D9" s="95"/>
      <c r="E9" s="95"/>
      <c r="F9" s="21">
        <f>SUM(F7:F8)</f>
        <v>2677</v>
      </c>
      <c r="G9" s="21">
        <f>SUM(G7:G8)</f>
        <v>3212.4</v>
      </c>
      <c r="H9" s="56"/>
    </row>
    <row r="10" spans="1:8" ht="31.5" thickBot="1">
      <c r="A10" s="111" t="s">
        <v>0</v>
      </c>
      <c r="B10" s="59" t="s">
        <v>31</v>
      </c>
      <c r="C10" s="17" t="s">
        <v>2</v>
      </c>
      <c r="D10" s="112" t="s">
        <v>39</v>
      </c>
      <c r="E10" s="112" t="s">
        <v>40</v>
      </c>
      <c r="F10" s="16" t="s">
        <v>3</v>
      </c>
      <c r="G10" s="16" t="s">
        <v>4</v>
      </c>
      <c r="H10" s="17" t="s">
        <v>5</v>
      </c>
    </row>
    <row r="11" spans="1:8" ht="15.75" thickBot="1">
      <c r="A11" s="168" t="s">
        <v>8</v>
      </c>
      <c r="B11" s="169"/>
      <c r="C11" s="169"/>
      <c r="D11" s="169"/>
      <c r="E11" s="169"/>
      <c r="F11" s="169"/>
      <c r="G11" s="169"/>
      <c r="H11" s="171"/>
    </row>
    <row r="12" spans="1:8" ht="15">
      <c r="A12" s="33"/>
      <c r="B12" s="19"/>
      <c r="C12" s="19"/>
      <c r="D12" s="19"/>
      <c r="E12" s="19"/>
      <c r="F12" s="20">
        <f aca="true" t="shared" si="0" ref="F12:F20">SUM(D12*E12)</f>
        <v>0</v>
      </c>
      <c r="G12" s="20">
        <f aca="true" t="shared" si="1" ref="G12:G20">SUM(F12*1.2)</f>
        <v>0</v>
      </c>
      <c r="H12" s="34"/>
    </row>
    <row r="13" spans="1:8" ht="15">
      <c r="A13" s="33"/>
      <c r="B13" s="19"/>
      <c r="C13" s="19"/>
      <c r="D13" s="19"/>
      <c r="E13" s="19"/>
      <c r="F13" s="20">
        <f t="shared" si="0"/>
        <v>0</v>
      </c>
      <c r="G13" s="20">
        <f t="shared" si="1"/>
        <v>0</v>
      </c>
      <c r="H13" s="34"/>
    </row>
    <row r="14" spans="1:8" ht="15">
      <c r="A14" s="33"/>
      <c r="B14" s="19"/>
      <c r="C14" s="19"/>
      <c r="D14" s="19"/>
      <c r="E14" s="19"/>
      <c r="F14" s="20">
        <f t="shared" si="0"/>
        <v>0</v>
      </c>
      <c r="G14" s="20">
        <f t="shared" si="1"/>
        <v>0</v>
      </c>
      <c r="H14" s="34"/>
    </row>
    <row r="15" spans="1:8" ht="15">
      <c r="A15" s="33"/>
      <c r="B15" s="19"/>
      <c r="C15" s="19"/>
      <c r="D15" s="19"/>
      <c r="E15" s="19"/>
      <c r="F15" s="20">
        <f t="shared" si="0"/>
        <v>0</v>
      </c>
      <c r="G15" s="20">
        <f t="shared" si="1"/>
        <v>0</v>
      </c>
      <c r="H15" s="34"/>
    </row>
    <row r="16" spans="1:8" ht="15">
      <c r="A16" s="33"/>
      <c r="B16" s="19"/>
      <c r="C16" s="19"/>
      <c r="D16" s="19"/>
      <c r="E16" s="19"/>
      <c r="F16" s="20">
        <f t="shared" si="0"/>
        <v>0</v>
      </c>
      <c r="G16" s="20">
        <f t="shared" si="1"/>
        <v>0</v>
      </c>
      <c r="H16" s="34"/>
    </row>
    <row r="17" spans="1:8" ht="15">
      <c r="A17" s="33"/>
      <c r="B17" s="19"/>
      <c r="C17" s="19"/>
      <c r="D17" s="19"/>
      <c r="E17" s="19"/>
      <c r="F17" s="20">
        <f t="shared" si="0"/>
        <v>0</v>
      </c>
      <c r="G17" s="20">
        <f t="shared" si="1"/>
        <v>0</v>
      </c>
      <c r="H17" s="34"/>
    </row>
    <row r="18" spans="1:8" ht="15">
      <c r="A18" s="33"/>
      <c r="B18" s="19"/>
      <c r="C18" s="19"/>
      <c r="D18" s="19"/>
      <c r="E18" s="19"/>
      <c r="F18" s="20">
        <f t="shared" si="0"/>
        <v>0</v>
      </c>
      <c r="G18" s="20">
        <f t="shared" si="1"/>
        <v>0</v>
      </c>
      <c r="H18" s="34"/>
    </row>
    <row r="19" spans="1:8" ht="15">
      <c r="A19" s="33"/>
      <c r="B19" s="19"/>
      <c r="C19" s="19"/>
      <c r="D19" s="19"/>
      <c r="E19" s="19"/>
      <c r="F19" s="20">
        <f t="shared" si="0"/>
        <v>0</v>
      </c>
      <c r="G19" s="20">
        <f t="shared" si="1"/>
        <v>0</v>
      </c>
      <c r="H19" s="34"/>
    </row>
    <row r="20" spans="1:8" ht="15.75" thickBot="1">
      <c r="A20" s="80"/>
      <c r="B20" s="81"/>
      <c r="C20" s="81"/>
      <c r="D20" s="81"/>
      <c r="E20" s="81"/>
      <c r="F20" s="20">
        <f t="shared" si="0"/>
        <v>0</v>
      </c>
      <c r="G20" s="82">
        <f t="shared" si="1"/>
        <v>0</v>
      </c>
      <c r="H20" s="83"/>
    </row>
    <row r="21" spans="1:8" ht="15.75" thickBot="1">
      <c r="A21" s="37"/>
      <c r="B21" s="172" t="s">
        <v>35</v>
      </c>
      <c r="C21" s="173"/>
      <c r="D21" s="65"/>
      <c r="E21" s="65"/>
      <c r="F21" s="25">
        <f>SUM(F12:F20)</f>
        <v>0</v>
      </c>
      <c r="G21" s="25">
        <f>SUM(G16:G20)</f>
        <v>0</v>
      </c>
      <c r="H21" s="38"/>
    </row>
    <row r="22" spans="1:8" ht="31.5" thickBot="1">
      <c r="A22" s="111" t="s">
        <v>0</v>
      </c>
      <c r="B22" s="60" t="s">
        <v>31</v>
      </c>
      <c r="C22" s="28" t="s">
        <v>2</v>
      </c>
      <c r="D22" s="113"/>
      <c r="E22" s="113"/>
      <c r="F22" s="27" t="s">
        <v>3</v>
      </c>
      <c r="G22" s="27" t="s">
        <v>4</v>
      </c>
      <c r="H22" s="28" t="s">
        <v>5</v>
      </c>
    </row>
    <row r="23" spans="1:8" ht="15.75" thickBot="1">
      <c r="A23" s="168" t="s">
        <v>33</v>
      </c>
      <c r="B23" s="169"/>
      <c r="C23" s="169"/>
      <c r="D23" s="169"/>
      <c r="E23" s="169"/>
      <c r="F23" s="169"/>
      <c r="G23" s="169"/>
      <c r="H23" s="171"/>
    </row>
    <row r="24" spans="1:8" ht="15">
      <c r="A24" s="33"/>
      <c r="B24" s="19"/>
      <c r="C24" s="19"/>
      <c r="D24" s="19"/>
      <c r="E24" s="19"/>
      <c r="F24" s="20">
        <f>SUM(D24*E24)</f>
        <v>0</v>
      </c>
      <c r="G24" s="20">
        <f>SUM(F24*1.2)</f>
        <v>0</v>
      </c>
      <c r="H24" s="34"/>
    </row>
    <row r="25" spans="1:8" ht="15">
      <c r="A25" s="33"/>
      <c r="B25" s="19"/>
      <c r="C25" s="19"/>
      <c r="D25" s="19"/>
      <c r="E25" s="19"/>
      <c r="F25" s="20">
        <f>SUM(D25*E25)</f>
        <v>0</v>
      </c>
      <c r="G25" s="20">
        <f>SUM(F25*1.2)</f>
        <v>0</v>
      </c>
      <c r="H25" s="34"/>
    </row>
    <row r="26" spans="1:8" ht="15">
      <c r="A26" s="33"/>
      <c r="B26" s="19"/>
      <c r="C26" s="19"/>
      <c r="D26" s="19"/>
      <c r="E26" s="19"/>
      <c r="F26" s="20">
        <f>SUM(D26*E26)</f>
        <v>0</v>
      </c>
      <c r="G26" s="20">
        <f>SUM(F26*1.2)</f>
        <v>0</v>
      </c>
      <c r="H26" s="34"/>
    </row>
    <row r="27" spans="1:8" ht="15">
      <c r="A27" s="33"/>
      <c r="B27" s="19"/>
      <c r="C27" s="19"/>
      <c r="D27" s="19"/>
      <c r="E27" s="19"/>
      <c r="F27" s="20">
        <f>SUM(D27*E27)</f>
        <v>0</v>
      </c>
      <c r="G27" s="20">
        <f>SUM(F27*1.2)</f>
        <v>0</v>
      </c>
      <c r="H27" s="34"/>
    </row>
    <row r="28" spans="1:8" ht="15.75" thickBot="1">
      <c r="A28" s="35"/>
      <c r="B28" s="22"/>
      <c r="C28" s="22"/>
      <c r="D28" s="22"/>
      <c r="E28" s="22"/>
      <c r="F28" s="20">
        <f>SUM(D28*E28)</f>
        <v>0</v>
      </c>
      <c r="G28" s="23">
        <f>SUM(F28*1.2)</f>
        <v>0</v>
      </c>
      <c r="H28" s="36"/>
    </row>
    <row r="29" spans="1:8" ht="15.75" thickBot="1">
      <c r="A29" s="37"/>
      <c r="B29" s="172" t="s">
        <v>34</v>
      </c>
      <c r="C29" s="173"/>
      <c r="D29" s="65"/>
      <c r="E29" s="65"/>
      <c r="F29" s="25">
        <f>SUM(F24:F28)</f>
        <v>0</v>
      </c>
      <c r="G29" s="25">
        <f>SUM(G24:G28)</f>
        <v>0</v>
      </c>
      <c r="H29" s="38"/>
    </row>
    <row r="30" spans="1:8" ht="31.5" thickBot="1">
      <c r="A30" s="111" t="s">
        <v>0</v>
      </c>
      <c r="B30" s="59" t="s">
        <v>31</v>
      </c>
      <c r="C30" s="17" t="s">
        <v>2</v>
      </c>
      <c r="D30" s="112" t="s">
        <v>39</v>
      </c>
      <c r="E30" s="112" t="s">
        <v>40</v>
      </c>
      <c r="F30" s="27" t="s">
        <v>3</v>
      </c>
      <c r="G30" s="27" t="s">
        <v>4</v>
      </c>
      <c r="H30" s="28" t="s">
        <v>5</v>
      </c>
    </row>
    <row r="31" spans="1:8" ht="15.75" thickBot="1">
      <c r="A31" s="168" t="s">
        <v>10</v>
      </c>
      <c r="B31" s="169"/>
      <c r="C31" s="169"/>
      <c r="D31" s="169"/>
      <c r="E31" s="169"/>
      <c r="F31" s="169"/>
      <c r="G31" s="169"/>
      <c r="H31" s="171"/>
    </row>
    <row r="32" spans="1:8" ht="15">
      <c r="A32" s="33"/>
      <c r="B32" s="19"/>
      <c r="C32" s="19"/>
      <c r="D32" s="19"/>
      <c r="E32" s="19"/>
      <c r="F32" s="20">
        <f>SUM(D32*E32)</f>
        <v>0</v>
      </c>
      <c r="G32" s="20">
        <f>SUM(F32*1.2)</f>
        <v>0</v>
      </c>
      <c r="H32" s="34"/>
    </row>
    <row r="33" spans="1:8" ht="15">
      <c r="A33" s="33"/>
      <c r="B33" s="19"/>
      <c r="C33" s="19"/>
      <c r="D33" s="19"/>
      <c r="E33" s="19"/>
      <c r="F33" s="20">
        <f>SUM(D33*E33)</f>
        <v>0</v>
      </c>
      <c r="G33" s="20">
        <f>SUM(F33*1.2)</f>
        <v>0</v>
      </c>
      <c r="H33" s="34"/>
    </row>
    <row r="34" spans="1:8" ht="15">
      <c r="A34" s="33"/>
      <c r="B34" s="19"/>
      <c r="C34" s="19"/>
      <c r="D34" s="19"/>
      <c r="E34" s="19"/>
      <c r="F34" s="20">
        <f>SUM(D34*E34)</f>
        <v>0</v>
      </c>
      <c r="G34" s="20">
        <f>SUM(F34*1.2)</f>
        <v>0</v>
      </c>
      <c r="H34" s="34"/>
    </row>
    <row r="35" spans="1:8" ht="15">
      <c r="A35" s="33"/>
      <c r="B35" s="19"/>
      <c r="C35" s="19"/>
      <c r="D35" s="19"/>
      <c r="E35" s="19"/>
      <c r="F35" s="20">
        <f>SUM(D35*E35)</f>
        <v>0</v>
      </c>
      <c r="G35" s="20">
        <f>SUM(F35*1.2)</f>
        <v>0</v>
      </c>
      <c r="H35" s="34"/>
    </row>
    <row r="36" spans="1:8" ht="15.75" thickBot="1">
      <c r="A36" s="35"/>
      <c r="B36" s="22"/>
      <c r="C36" s="22"/>
      <c r="D36" s="22"/>
      <c r="E36" s="22"/>
      <c r="F36" s="20">
        <f>SUM(D36*E36)</f>
        <v>0</v>
      </c>
      <c r="G36" s="23">
        <f>SUM(F36*1.2)</f>
        <v>0</v>
      </c>
      <c r="H36" s="36"/>
    </row>
    <row r="37" spans="1:8" ht="15.75" thickBot="1">
      <c r="A37" s="37"/>
      <c r="B37" s="172" t="s">
        <v>11</v>
      </c>
      <c r="C37" s="173"/>
      <c r="D37" s="65"/>
      <c r="E37" s="65"/>
      <c r="F37" s="25">
        <f>SUM(F32:F36)</f>
        <v>0</v>
      </c>
      <c r="G37" s="25">
        <f>SUM(G32:G36)</f>
        <v>0</v>
      </c>
      <c r="H37" s="38"/>
    </row>
    <row r="38" spans="1:8" ht="15.75" thickBot="1">
      <c r="A38" s="198" t="s">
        <v>12</v>
      </c>
      <c r="B38" s="199"/>
      <c r="C38" s="200"/>
      <c r="D38" s="79"/>
      <c r="E38" s="79"/>
      <c r="F38" s="39">
        <f>SUM(F9+F21+F29+F37)</f>
        <v>2677</v>
      </c>
      <c r="G38" s="39">
        <f>SUM(G9+G21+G29+G37)</f>
        <v>3212.4</v>
      </c>
      <c r="H38" s="40"/>
    </row>
    <row r="39" spans="1:8" ht="15.75" thickBot="1">
      <c r="A39" s="41"/>
      <c r="B39" s="42"/>
      <c r="C39" s="42"/>
      <c r="D39" s="42"/>
      <c r="E39" s="42"/>
      <c r="F39" s="42"/>
      <c r="G39" s="42"/>
      <c r="H39" s="43"/>
    </row>
    <row r="40" spans="1:8" ht="15">
      <c r="A40" s="44"/>
      <c r="B40" s="45"/>
      <c r="C40" s="45"/>
      <c r="D40" s="45"/>
      <c r="E40" s="45"/>
      <c r="F40" s="46" t="s">
        <v>13</v>
      </c>
      <c r="G40" s="47" t="s">
        <v>14</v>
      </c>
      <c r="H40" s="48"/>
    </row>
    <row r="41" spans="1:8" ht="15">
      <c r="A41" s="162" t="s">
        <v>15</v>
      </c>
      <c r="B41" s="163"/>
      <c r="C41" s="197"/>
      <c r="D41" s="114"/>
      <c r="E41" s="114"/>
      <c r="F41" s="121">
        <v>4200</v>
      </c>
      <c r="G41" s="53">
        <f>SUM(F41*1.2)</f>
        <v>5040</v>
      </c>
      <c r="H41" s="48"/>
    </row>
    <row r="42" spans="1:8" ht="15">
      <c r="A42" s="164" t="s">
        <v>16</v>
      </c>
      <c r="B42" s="165"/>
      <c r="C42" s="196"/>
      <c r="D42" s="78"/>
      <c r="E42" s="78"/>
      <c r="F42" s="49">
        <f>F38</f>
        <v>2677</v>
      </c>
      <c r="G42" s="49">
        <f>G38</f>
        <v>3212.4</v>
      </c>
      <c r="H42" s="48"/>
    </row>
    <row r="43" spans="1:8" ht="15.75" thickBot="1">
      <c r="A43" s="58"/>
      <c r="B43" s="194" t="s">
        <v>17</v>
      </c>
      <c r="C43" s="195"/>
      <c r="D43" s="77"/>
      <c r="E43" s="77"/>
      <c r="F43" s="51">
        <f>SUM(F41-F42)</f>
        <v>1523</v>
      </c>
      <c r="G43" s="52">
        <f>SUM(G41-G42)</f>
        <v>1827.6</v>
      </c>
      <c r="H43" s="57"/>
    </row>
  </sheetData>
  <sheetProtection/>
  <mergeCells count="16">
    <mergeCell ref="A11:H11"/>
    <mergeCell ref="B43:C43"/>
    <mergeCell ref="A42:C42"/>
    <mergeCell ref="A41:C41"/>
    <mergeCell ref="A38:C38"/>
    <mergeCell ref="B37:C37"/>
    <mergeCell ref="A1:H1"/>
    <mergeCell ref="A31:H31"/>
    <mergeCell ref="A4:H4"/>
    <mergeCell ref="B21:C21"/>
    <mergeCell ref="B9:C9"/>
    <mergeCell ref="A23:H23"/>
    <mergeCell ref="B29:C29"/>
    <mergeCell ref="A2:I2"/>
    <mergeCell ref="A3:H3"/>
    <mergeCell ref="A6:H6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Стефка Станчева</dc:creator>
  <cp:keywords/>
  <dc:description/>
  <cp:lastModifiedBy>Стефка Станчева </cp:lastModifiedBy>
  <cp:lastPrinted>2014-11-10T13:17:04Z</cp:lastPrinted>
  <dcterms:created xsi:type="dcterms:W3CDTF">2014-10-15T06:59:59Z</dcterms:created>
  <dcterms:modified xsi:type="dcterms:W3CDTF">2015-06-03T08:26:38Z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